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096" windowWidth="32000" windowHeight="14680" activeTab="0"/>
  </bookViews>
  <sheets>
    <sheet name="Introduction + Instructions" sheetId="1" r:id="rId1"/>
    <sheet name="Weighted Probabilities" sheetId="2" r:id="rId2"/>
    <sheet name="R=0" sheetId="3" r:id="rId3"/>
    <sheet name="R=0.05" sheetId="4" r:id="rId4"/>
    <sheet name="R=0.10" sheetId="5" r:id="rId5"/>
    <sheet name="R=0.15" sheetId="6" r:id="rId6"/>
    <sheet name="R=0.20" sheetId="7" r:id="rId7"/>
    <sheet name="R=0.25" sheetId="8" r:id="rId8"/>
    <sheet name="R=0.30" sheetId="9" r:id="rId9"/>
    <sheet name="R=0.35" sheetId="10" r:id="rId10"/>
    <sheet name="R=0.40" sheetId="11" r:id="rId11"/>
  </sheets>
  <definedNames/>
  <calcPr fullCalcOnLoad="1"/>
</workbook>
</file>

<file path=xl/sharedStrings.xml><?xml version="1.0" encoding="utf-8"?>
<sst xmlns="http://schemas.openxmlformats.org/spreadsheetml/2006/main" count="93" uniqueCount="26">
  <si>
    <t>Interim analysis</t>
  </si>
  <si>
    <t>suc|undec</t>
  </si>
  <si>
    <t>fut|undec</t>
  </si>
  <si>
    <t>suc</t>
  </si>
  <si>
    <t>fut</t>
  </si>
  <si>
    <t>undec</t>
  </si>
  <si>
    <t>eventual suc|undec</t>
  </si>
  <si>
    <t>eventual fut|undec</t>
  </si>
  <si>
    <t>Suc|undec</t>
  </si>
  <si>
    <t>Undec</t>
  </si>
  <si>
    <t>Suc</t>
  </si>
  <si>
    <t>Fut</t>
  </si>
  <si>
    <t>zuc|undec</t>
  </si>
  <si>
    <t>Enter the weighting number to use below</t>
  </si>
  <si>
    <t>Relative strength of belief in reduction amounts (prior belief) (can use probabilities)</t>
  </si>
  <si>
    <t>Nr.</t>
  </si>
  <si>
    <t>Description</t>
  </si>
  <si>
    <t>Normalized weights</t>
  </si>
  <si>
    <t>eventual fail|undec</t>
  </si>
  <si>
    <t>Simple</t>
  </si>
  <si>
    <t>Pessimistic</t>
  </si>
  <si>
    <t>Moderate</t>
  </si>
  <si>
    <t>Optimistic</t>
  </si>
  <si>
    <t>Custom</t>
  </si>
  <si>
    <r>
      <rPr>
        <b/>
        <u val="single"/>
        <sz val="10"/>
        <rFont val="Arial"/>
        <family val="0"/>
      </rPr>
      <t>Instructions</t>
    </r>
    <r>
      <rPr>
        <sz val="10"/>
        <rFont val="Arial"/>
        <family val="0"/>
      </rPr>
      <t xml:space="preserve">
In general, any cell colored light yellow can be edited; other cells should be left alone.
1. To use a different set of weights, enter the number in cell B10. 
2. Custom weights can be entered into cells C7 – K7. The weights need not add up to 1, but their relative sizes should indicate a prior belief in different underlying rate reductions; e.g., entering a ‘10’ in the column for 0.25 and a ‘5’ in the column for ‘0’ means that the a priori belief is that 0.25 is twice as likely as 0. 
3. Multiple custom weights can be entered and evaluated by UBS simply by selecting the row below ‘UBS custom’, and inserting a new row. The label can also be changed.
</t>
    </r>
  </si>
  <si>
    <r>
      <rPr>
        <b/>
        <u val="single"/>
        <sz val="10"/>
        <rFont val="Arial"/>
        <family val="0"/>
      </rPr>
      <t>Introduction</t>
    </r>
    <r>
      <rPr>
        <sz val="10"/>
        <rFont val="Arial"/>
        <family val="0"/>
      </rPr>
      <t xml:space="preserve">
The worksheets labeled R=0, R=0.05, R=0.10 etc. correspond to the tables in the report. The results in these tables are combined using the selected relative weights in the ‘Weighted Probabilities’ worksheet, and reported in the</t>
    </r>
    <r>
      <rPr>
        <sz val="10"/>
        <rFont val="Arial"/>
        <family val="0"/>
      </rPr>
      <t xml:space="preserve"> bright green table.</t>
    </r>
    <r>
      <rPr>
        <sz val="10"/>
        <rFont val="Arial"/>
        <family val="0"/>
      </rPr>
      <t xml:space="preserve"> 
The column headings are: ‘suc’, the probability of declaring success at the current row’s interim analysis, ‘fut’, the probability of declaring futility at the current row’s interim analysis, ‘undec’, the probability of making no decision at the current row’s interim analysis, and continuing the study, ‘suc|undec’, the probability that the trial will be declared successful at the current row’s interim analysis, given that no decision had been made at a previous interim analysis, ‘fut|undec’, the probability that the trial will be declared futile at the current row’s interim analysis, given that no decision had been made at a previous interim analysis, ‘eventual suc|undec’, the probability that the trial will be ultimately be declared successful at the current or a future interim or final analysis, given that no decision had been made at a previous interim analysis, ‘eventual fut|undec’, the probability that the trial will be ultimately be declared futile at the current or a future interim analysis, given that no decision had been made at a previous interim analysis, ‘eventual fail|undec’, the probability that the trial will ultimately not be successful because it was not found to be significant at the final analysis, given that no decision had been made at a previous interim analysis.
For example, if we use the ‘BC Simple’ weights, which considers each reduction as equally likely a priori, then the overall probability of a successful trial is 61.1% (D21). The probability of declaring success at the 4th interim analysis, given that no decision was made by the 3rd interim analysis, is 22.1% (G18).The overall probability of a successful trial, given that the 3rd interim analysis has been completed without a decision, is 61.1% (I18). 
</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</si>
</sst>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
    <numFmt numFmtId="169" formatCode="0.00000000"/>
    <numFmt numFmtId="170" formatCode="0.000000"/>
    <numFmt numFmtId="171" formatCode="0.00000"/>
    <numFmt numFmtId="172" formatCode="0.0000"/>
    <numFmt numFmtId="173" formatCode="0.000"/>
    <numFmt numFmtId="174" formatCode="0.0"/>
  </numFmts>
  <fonts count="42">
    <font>
      <sz val="10"/>
      <name val="Arial"/>
      <family val="0"/>
    </font>
    <font>
      <sz val="12"/>
      <name val="Times New Roman"/>
      <family val="1"/>
    </font>
    <font>
      <b/>
      <sz val="12"/>
      <name val="Times New Roman"/>
      <family val="1"/>
    </font>
    <font>
      <u val="single"/>
      <sz val="10"/>
      <color indexed="12"/>
      <name val="Arial"/>
      <family val="0"/>
    </font>
    <font>
      <u val="single"/>
      <sz val="10"/>
      <color indexed="36"/>
      <name val="Arial"/>
      <family val="0"/>
    </font>
    <font>
      <sz val="8"/>
      <name val="Arial"/>
      <family val="0"/>
    </font>
    <font>
      <b/>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b/>
      <u val="single"/>
      <sz val="10"/>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1"/>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1">
    <xf numFmtId="0" fontId="0" fillId="0" borderId="0" xfId="0" applyAlignment="1">
      <alignment/>
    </xf>
    <xf numFmtId="0" fontId="2" fillId="0" borderId="10" xfId="0" applyFont="1" applyBorder="1" applyAlignment="1">
      <alignment vertical="top" wrapText="1"/>
    </xf>
    <xf numFmtId="0" fontId="1"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173" fontId="0" fillId="0" borderId="0" xfId="0" applyNumberFormat="1" applyAlignment="1">
      <alignment/>
    </xf>
    <xf numFmtId="2" fontId="6" fillId="0" borderId="0" xfId="0" applyNumberFormat="1" applyFont="1" applyAlignment="1">
      <alignment/>
    </xf>
    <xf numFmtId="0" fontId="0" fillId="33" borderId="0" xfId="0" applyFill="1" applyAlignment="1">
      <alignment/>
    </xf>
    <xf numFmtId="0" fontId="6" fillId="0" borderId="0" xfId="0" applyFont="1" applyAlignment="1">
      <alignment wrapText="1"/>
    </xf>
    <xf numFmtId="0" fontId="0" fillId="0" borderId="0" xfId="0" applyFill="1" applyAlignment="1">
      <alignment/>
    </xf>
    <xf numFmtId="0" fontId="2" fillId="34" borderId="14" xfId="0" applyFont="1" applyFill="1" applyBorder="1" applyAlignment="1">
      <alignment vertical="top" wrapText="1"/>
    </xf>
    <xf numFmtId="0" fontId="2" fillId="34" borderId="15" xfId="0" applyFont="1" applyFill="1" applyBorder="1" applyAlignment="1">
      <alignment horizontal="center" vertical="top" wrapText="1"/>
    </xf>
    <xf numFmtId="173" fontId="0" fillId="34" borderId="0" xfId="0" applyNumberFormat="1" applyFill="1" applyBorder="1" applyAlignment="1">
      <alignment/>
    </xf>
    <xf numFmtId="173" fontId="0" fillId="34" borderId="12" xfId="0" applyNumberFormat="1" applyFill="1" applyBorder="1" applyAlignment="1">
      <alignment/>
    </xf>
    <xf numFmtId="0" fontId="2" fillId="34" borderId="16" xfId="0" applyFont="1" applyFill="1" applyBorder="1" applyAlignment="1">
      <alignment horizontal="center" vertical="top" wrapText="1"/>
    </xf>
    <xf numFmtId="173" fontId="0" fillId="34" borderId="17" xfId="0" applyNumberFormat="1" applyFill="1" applyBorder="1" applyAlignment="1">
      <alignment/>
    </xf>
    <xf numFmtId="173" fontId="0" fillId="34" borderId="13" xfId="0" applyNumberFormat="1" applyFill="1" applyBorder="1" applyAlignment="1">
      <alignment/>
    </xf>
    <xf numFmtId="0" fontId="2" fillId="34" borderId="11" xfId="0" applyFont="1" applyFill="1" applyBorder="1" applyAlignment="1">
      <alignment horizontal="center" vertical="top" wrapText="1"/>
    </xf>
    <xf numFmtId="0" fontId="2" fillId="34" borderId="10" xfId="0" applyFont="1" applyFill="1" applyBorder="1" applyAlignment="1">
      <alignment horizontal="center" vertical="top" wrapText="1"/>
    </xf>
    <xf numFmtId="173" fontId="0" fillId="34" borderId="18" xfId="0" applyNumberFormat="1" applyFill="1" applyBorder="1" applyAlignment="1">
      <alignment/>
    </xf>
    <xf numFmtId="173" fontId="0" fillId="34" borderId="19" xfId="0" applyNumberFormat="1" applyFill="1" applyBorder="1" applyAlignment="1">
      <alignment/>
    </xf>
    <xf numFmtId="173" fontId="6" fillId="34" borderId="0" xfId="0" applyNumberFormat="1" applyFont="1" applyFill="1" applyBorder="1" applyAlignment="1">
      <alignment/>
    </xf>
    <xf numFmtId="173" fontId="6" fillId="34" borderId="12" xfId="0" applyNumberFormat="1" applyFont="1" applyFill="1" applyBorder="1" applyAlignment="1">
      <alignment/>
    </xf>
    <xf numFmtId="0" fontId="1" fillId="35" borderId="0" xfId="0" applyFont="1" applyFill="1" applyAlignment="1">
      <alignment horizontal="center" vertical="top" wrapText="1"/>
    </xf>
    <xf numFmtId="0" fontId="1" fillId="35" borderId="17" xfId="0" applyFont="1" applyFill="1" applyBorder="1" applyAlignment="1">
      <alignment horizontal="center" vertical="top" wrapText="1"/>
    </xf>
    <xf numFmtId="0" fontId="1" fillId="0" borderId="0" xfId="0" applyFont="1" applyAlignment="1">
      <alignment horizontal="center"/>
    </xf>
    <xf numFmtId="0" fontId="1" fillId="0" borderId="0" xfId="0" applyFont="1" applyAlignment="1">
      <alignment/>
    </xf>
    <xf numFmtId="173" fontId="1" fillId="0" borderId="0" xfId="0" applyNumberFormat="1" applyFont="1" applyAlignment="1">
      <alignment/>
    </xf>
    <xf numFmtId="0" fontId="0" fillId="0" borderId="17" xfId="0" applyBorder="1" applyAlignment="1">
      <alignment wrapText="1"/>
    </xf>
    <xf numFmtId="0" fontId="0" fillId="0" borderId="0" xfId="0" applyFill="1" applyAlignment="1">
      <alignment wrapText="1"/>
    </xf>
    <xf numFmtId="0" fontId="0"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2"/>
  <sheetViews>
    <sheetView tabSelected="1" zoomScale="125" zoomScaleNormal="125" workbookViewId="0" topLeftCell="A1">
      <selection activeCell="A4" sqref="A4"/>
    </sheetView>
  </sheetViews>
  <sheetFormatPr defaultColWidth="8.8515625" defaultRowHeight="12.75"/>
  <cols>
    <col min="1" max="1" width="110.8515625" style="0" customWidth="1"/>
    <col min="2" max="20" width="4.00390625" style="0" customWidth="1"/>
  </cols>
  <sheetData>
    <row r="1" ht="228">
      <c r="A1" s="29" t="s">
        <v>25</v>
      </c>
    </row>
    <row r="2" ht="136.5" customHeight="1">
      <c r="A2" s="30" t="s">
        <v>24</v>
      </c>
    </row>
  </sheetData>
  <sheetProtection/>
  <printOptions/>
  <pageMargins left="0.75" right="0.75" top="1" bottom="1" header="0.5" footer="0.5"/>
  <pageSetup horizontalDpi="600" verticalDpi="600" orientation="portrait"/>
</worksheet>
</file>

<file path=xl/worksheets/sheet10.xml><?xml version="1.0" encoding="utf-8"?>
<worksheet xmlns="http://schemas.openxmlformats.org/spreadsheetml/2006/main" xmlns:r="http://schemas.openxmlformats.org/officeDocument/2006/relationships">
  <dimension ref="A1:H17"/>
  <sheetViews>
    <sheetView workbookViewId="0" topLeftCell="A1">
      <selection activeCell="F8" sqref="F8"/>
    </sheetView>
  </sheetViews>
  <sheetFormatPr defaultColWidth="8.8515625" defaultRowHeight="12.75"/>
  <cols>
    <col min="1" max="1" width="8.8515625" style="0" customWidth="1"/>
    <col min="2" max="3" width="10.421875" style="0" bestFit="1" customWidth="1"/>
  </cols>
  <sheetData>
    <row r="1" spans="1:8" ht="45.75" thickBot="1">
      <c r="A1" s="1" t="s">
        <v>0</v>
      </c>
      <c r="B1" s="2" t="s">
        <v>3</v>
      </c>
      <c r="C1" s="2" t="s">
        <v>11</v>
      </c>
      <c r="D1" s="2" t="s">
        <v>5</v>
      </c>
      <c r="E1" s="2" t="s">
        <v>8</v>
      </c>
      <c r="F1" s="2" t="s">
        <v>2</v>
      </c>
      <c r="G1" s="2" t="s">
        <v>6</v>
      </c>
      <c r="H1" s="2" t="s">
        <v>7</v>
      </c>
    </row>
    <row r="2" spans="1:8" ht="15">
      <c r="A2" s="3">
        <v>1</v>
      </c>
      <c r="B2" s="23">
        <v>1870</v>
      </c>
      <c r="C2" s="23">
        <v>0</v>
      </c>
      <c r="D2" s="23">
        <v>8130</v>
      </c>
      <c r="E2" s="23"/>
      <c r="F2" s="23"/>
      <c r="G2" s="26"/>
      <c r="H2" s="26"/>
    </row>
    <row r="3" spans="1:8" ht="15">
      <c r="A3" s="3">
        <v>2</v>
      </c>
      <c r="B3" s="23">
        <v>5094</v>
      </c>
      <c r="C3" s="23">
        <v>1</v>
      </c>
      <c r="D3" s="23">
        <v>4905</v>
      </c>
      <c r="E3" s="23">
        <v>3224</v>
      </c>
      <c r="F3" s="23">
        <v>1</v>
      </c>
      <c r="G3" s="25">
        <f>SUM(E3:E$8)</f>
        <v>8105</v>
      </c>
      <c r="H3" s="25">
        <f>SUM(F3:F$8)</f>
        <v>1</v>
      </c>
    </row>
    <row r="4" spans="1:8" ht="15">
      <c r="A4" s="3">
        <v>3</v>
      </c>
      <c r="B4" s="23">
        <v>7909</v>
      </c>
      <c r="C4" s="23">
        <v>1</v>
      </c>
      <c r="D4" s="23">
        <v>2090</v>
      </c>
      <c r="E4" s="23">
        <v>2815</v>
      </c>
      <c r="F4" s="23">
        <v>0</v>
      </c>
      <c r="G4" s="25">
        <f>SUM(E4:E$8)</f>
        <v>4881</v>
      </c>
      <c r="H4" s="25">
        <f>SUM(F4:F$8)</f>
        <v>0</v>
      </c>
    </row>
    <row r="5" spans="1:8" ht="15">
      <c r="A5" s="3">
        <v>4</v>
      </c>
      <c r="B5" s="23">
        <v>9016</v>
      </c>
      <c r="C5" s="23">
        <v>1</v>
      </c>
      <c r="D5" s="23">
        <v>983</v>
      </c>
      <c r="E5" s="23">
        <v>1107</v>
      </c>
      <c r="F5" s="23">
        <v>0</v>
      </c>
      <c r="G5" s="25">
        <f>SUM(E5:E$8)</f>
        <v>2066</v>
      </c>
      <c r="H5" s="25">
        <f>SUM(F5:F$8)</f>
        <v>0</v>
      </c>
    </row>
    <row r="6" spans="1:8" ht="15">
      <c r="A6" s="3">
        <v>5</v>
      </c>
      <c r="B6" s="23">
        <v>9484</v>
      </c>
      <c r="C6" s="23">
        <v>1</v>
      </c>
      <c r="D6" s="23">
        <v>515</v>
      </c>
      <c r="E6" s="23">
        <v>468</v>
      </c>
      <c r="F6" s="23">
        <v>0</v>
      </c>
      <c r="G6" s="25">
        <f>SUM(E6:E$8)</f>
        <v>959</v>
      </c>
      <c r="H6" s="25">
        <f>SUM(F6:F$8)</f>
        <v>0</v>
      </c>
    </row>
    <row r="7" spans="1:8" ht="15">
      <c r="A7" s="3">
        <v>6</v>
      </c>
      <c r="B7" s="23">
        <v>9678</v>
      </c>
      <c r="C7" s="23">
        <v>1</v>
      </c>
      <c r="D7" s="23">
        <v>321</v>
      </c>
      <c r="E7" s="23">
        <v>194</v>
      </c>
      <c r="F7" s="23">
        <v>0</v>
      </c>
      <c r="G7" s="25">
        <f>SUM(E7:E$8)</f>
        <v>491</v>
      </c>
      <c r="H7" s="25">
        <f>SUM(F7:F$8)</f>
        <v>0</v>
      </c>
    </row>
    <row r="8" spans="1:8" ht="15.75" thickBot="1">
      <c r="A8" s="4">
        <v>7</v>
      </c>
      <c r="B8" s="24">
        <v>9975</v>
      </c>
      <c r="C8" s="24">
        <v>1</v>
      </c>
      <c r="D8" s="24">
        <v>24</v>
      </c>
      <c r="E8" s="24">
        <v>297</v>
      </c>
      <c r="F8" s="24"/>
      <c r="G8" s="25">
        <f>SUM(E8:E$8)</f>
        <v>297</v>
      </c>
      <c r="H8" s="25">
        <f>SUM(F8:F$8)</f>
        <v>0</v>
      </c>
    </row>
    <row r="9" spans="1:8" ht="15">
      <c r="A9" s="26"/>
      <c r="B9" s="26"/>
      <c r="C9" s="26"/>
      <c r="D9" s="26"/>
      <c r="E9" s="26"/>
      <c r="F9" s="26"/>
      <c r="G9" s="26"/>
      <c r="H9" s="26"/>
    </row>
    <row r="10" spans="1:8" ht="15">
      <c r="A10" s="26"/>
      <c r="B10" s="26"/>
      <c r="C10" s="26"/>
      <c r="D10" s="26"/>
      <c r="E10" s="26"/>
      <c r="F10" s="26"/>
      <c r="G10" s="26"/>
      <c r="H10" s="26"/>
    </row>
    <row r="11" spans="1:8" ht="15">
      <c r="A11" s="3">
        <v>1</v>
      </c>
      <c r="B11" s="27">
        <f>B2/SUM($B2:$D2)</f>
        <v>0.187</v>
      </c>
      <c r="C11" s="27">
        <f>C2/SUM($B2:$D2)</f>
        <v>0</v>
      </c>
      <c r="D11" s="27">
        <f>D2/SUM($B2:$D2)</f>
        <v>0.813</v>
      </c>
      <c r="E11" s="27"/>
      <c r="F11" s="27"/>
      <c r="G11" s="27"/>
      <c r="H11" s="27"/>
    </row>
    <row r="12" spans="1:8" ht="15">
      <c r="A12" s="3">
        <v>2</v>
      </c>
      <c r="B12" s="27">
        <f aca="true" t="shared" si="0" ref="B12:D17">B3/SUM($B3:$D3)</f>
        <v>0.5094</v>
      </c>
      <c r="C12" s="27">
        <f t="shared" si="0"/>
        <v>0.0001</v>
      </c>
      <c r="D12" s="27">
        <f t="shared" si="0"/>
        <v>0.4905</v>
      </c>
      <c r="E12" s="27">
        <f aca="true" t="shared" si="1" ref="E12:H17">E3/$D2</f>
        <v>0.3965559655596556</v>
      </c>
      <c r="F12" s="27">
        <f t="shared" si="1"/>
        <v>0.0001230012300123001</v>
      </c>
      <c r="G12" s="27">
        <f t="shared" si="1"/>
        <v>0.9969249692496925</v>
      </c>
      <c r="H12" s="27">
        <f t="shared" si="1"/>
        <v>0.0001230012300123001</v>
      </c>
    </row>
    <row r="13" spans="1:8" ht="15">
      <c r="A13" s="3">
        <v>3</v>
      </c>
      <c r="B13" s="27">
        <f t="shared" si="0"/>
        <v>0.7909</v>
      </c>
      <c r="C13" s="27">
        <f t="shared" si="0"/>
        <v>0.0001</v>
      </c>
      <c r="D13" s="27">
        <f t="shared" si="0"/>
        <v>0.209</v>
      </c>
      <c r="E13" s="27">
        <f t="shared" si="1"/>
        <v>0.5739041794087666</v>
      </c>
      <c r="F13" s="27">
        <f t="shared" si="1"/>
        <v>0</v>
      </c>
      <c r="G13" s="27">
        <f t="shared" si="1"/>
        <v>0.9951070336391438</v>
      </c>
      <c r="H13" s="27">
        <f t="shared" si="1"/>
        <v>0</v>
      </c>
    </row>
    <row r="14" spans="1:8" ht="15">
      <c r="A14" s="3">
        <v>4</v>
      </c>
      <c r="B14" s="27">
        <f t="shared" si="0"/>
        <v>0.9016</v>
      </c>
      <c r="C14" s="27">
        <f t="shared" si="0"/>
        <v>0.0001</v>
      </c>
      <c r="D14" s="27">
        <f t="shared" si="0"/>
        <v>0.0983</v>
      </c>
      <c r="E14" s="27">
        <f t="shared" si="1"/>
        <v>0.529665071770335</v>
      </c>
      <c r="F14" s="27">
        <f t="shared" si="1"/>
        <v>0</v>
      </c>
      <c r="G14" s="27">
        <f t="shared" si="1"/>
        <v>0.9885167464114832</v>
      </c>
      <c r="H14" s="27">
        <f t="shared" si="1"/>
        <v>0</v>
      </c>
    </row>
    <row r="15" spans="1:8" ht="15">
      <c r="A15" s="3">
        <v>5</v>
      </c>
      <c r="B15" s="27">
        <f t="shared" si="0"/>
        <v>0.9484</v>
      </c>
      <c r="C15" s="27">
        <f t="shared" si="0"/>
        <v>0.0001</v>
      </c>
      <c r="D15" s="27">
        <f t="shared" si="0"/>
        <v>0.0515</v>
      </c>
      <c r="E15" s="27">
        <f t="shared" si="1"/>
        <v>0.4760935910478128</v>
      </c>
      <c r="F15" s="27">
        <f t="shared" si="1"/>
        <v>0</v>
      </c>
      <c r="G15" s="27">
        <f t="shared" si="1"/>
        <v>0.9755849440488301</v>
      </c>
      <c r="H15" s="27">
        <f t="shared" si="1"/>
        <v>0</v>
      </c>
    </row>
    <row r="16" spans="1:8" ht="15">
      <c r="A16" s="3">
        <v>6</v>
      </c>
      <c r="B16" s="27">
        <f t="shared" si="0"/>
        <v>0.9678</v>
      </c>
      <c r="C16" s="27">
        <f t="shared" si="0"/>
        <v>0.0001</v>
      </c>
      <c r="D16" s="27">
        <f t="shared" si="0"/>
        <v>0.0321</v>
      </c>
      <c r="E16" s="27">
        <f t="shared" si="1"/>
        <v>0.3766990291262136</v>
      </c>
      <c r="F16" s="27">
        <f t="shared" si="1"/>
        <v>0</v>
      </c>
      <c r="G16" s="27">
        <f t="shared" si="1"/>
        <v>0.9533980582524272</v>
      </c>
      <c r="H16" s="27">
        <f t="shared" si="1"/>
        <v>0</v>
      </c>
    </row>
    <row r="17" spans="1:8" ht="15.75" thickBot="1">
      <c r="A17" s="4">
        <v>7</v>
      </c>
      <c r="B17" s="27">
        <f t="shared" si="0"/>
        <v>0.9975</v>
      </c>
      <c r="C17" s="27">
        <f t="shared" si="0"/>
        <v>0.0001</v>
      </c>
      <c r="D17" s="27">
        <f t="shared" si="0"/>
        <v>0.0024</v>
      </c>
      <c r="E17" s="27">
        <f t="shared" si="1"/>
        <v>0.9252336448598131</v>
      </c>
      <c r="F17" s="27"/>
      <c r="G17" s="27">
        <f t="shared" si="1"/>
        <v>0.9252336448598131</v>
      </c>
      <c r="H17" s="27"/>
    </row>
  </sheetData>
  <sheetProtection/>
  <printOptions/>
  <pageMargins left="0.75" right="0.75" top="1" bottom="1" header="0.5" footer="0.5"/>
  <pageSetup horizontalDpi="600" verticalDpi="600" orientation="portrait"/>
</worksheet>
</file>

<file path=xl/worksheets/sheet11.xml><?xml version="1.0" encoding="utf-8"?>
<worksheet xmlns="http://schemas.openxmlformats.org/spreadsheetml/2006/main" xmlns:r="http://schemas.openxmlformats.org/officeDocument/2006/relationships">
  <dimension ref="A1:H17"/>
  <sheetViews>
    <sheetView workbookViewId="0" topLeftCell="A1">
      <selection activeCell="F17" sqref="F17"/>
    </sheetView>
  </sheetViews>
  <sheetFormatPr defaultColWidth="8.8515625" defaultRowHeight="12.75"/>
  <cols>
    <col min="1" max="1" width="8.8515625" style="0" customWidth="1"/>
    <col min="2" max="3" width="10.421875" style="0" bestFit="1" customWidth="1"/>
  </cols>
  <sheetData>
    <row r="1" spans="1:8" ht="45.75" thickBot="1">
      <c r="A1" s="1" t="s">
        <v>0</v>
      </c>
      <c r="B1" s="2" t="s">
        <v>3</v>
      </c>
      <c r="C1" s="2" t="s">
        <v>11</v>
      </c>
      <c r="D1" s="2" t="s">
        <v>5</v>
      </c>
      <c r="E1" s="2" t="s">
        <v>12</v>
      </c>
      <c r="F1" s="2" t="s">
        <v>2</v>
      </c>
      <c r="G1" s="2" t="s">
        <v>6</v>
      </c>
      <c r="H1" s="2" t="s">
        <v>7</v>
      </c>
    </row>
    <row r="2" spans="1:8" ht="15">
      <c r="A2" s="3">
        <v>1</v>
      </c>
      <c r="B2" s="23">
        <v>3397</v>
      </c>
      <c r="C2" s="23">
        <v>0</v>
      </c>
      <c r="D2" s="23">
        <v>6603</v>
      </c>
      <c r="E2" s="23"/>
      <c r="F2" s="23"/>
      <c r="G2" s="25"/>
      <c r="H2" s="25"/>
    </row>
    <row r="3" spans="1:8" ht="15">
      <c r="A3" s="3">
        <v>2</v>
      </c>
      <c r="B3" s="23">
        <v>7263</v>
      </c>
      <c r="C3" s="23">
        <v>0</v>
      </c>
      <c r="D3" s="23">
        <v>2737</v>
      </c>
      <c r="E3" s="23">
        <v>3866</v>
      </c>
      <c r="F3" s="23">
        <v>0</v>
      </c>
      <c r="G3" s="25">
        <f>SUM(E3:E$8)</f>
        <v>6601</v>
      </c>
      <c r="H3" s="25">
        <f>SUM(F3:F$8)</f>
        <v>0</v>
      </c>
    </row>
    <row r="4" spans="1:8" ht="15">
      <c r="A4" s="3">
        <v>3</v>
      </c>
      <c r="B4" s="23">
        <v>9300</v>
      </c>
      <c r="C4" s="23">
        <v>0</v>
      </c>
      <c r="D4" s="23">
        <v>700</v>
      </c>
      <c r="E4" s="23">
        <v>2037</v>
      </c>
      <c r="F4" s="23">
        <v>0</v>
      </c>
      <c r="G4" s="25">
        <f>SUM(E4:E$8)</f>
        <v>2735</v>
      </c>
      <c r="H4" s="25">
        <f>SUM(F4:F$8)</f>
        <v>0</v>
      </c>
    </row>
    <row r="5" spans="1:8" ht="15">
      <c r="A5" s="3">
        <v>4</v>
      </c>
      <c r="B5" s="23">
        <v>9790</v>
      </c>
      <c r="C5" s="23">
        <v>0</v>
      </c>
      <c r="D5" s="23">
        <v>210</v>
      </c>
      <c r="E5" s="23">
        <v>490</v>
      </c>
      <c r="F5" s="23">
        <v>0</v>
      </c>
      <c r="G5" s="25">
        <f>SUM(E5:E$8)</f>
        <v>698</v>
      </c>
      <c r="H5" s="25">
        <f>SUM(F5:F$8)</f>
        <v>0</v>
      </c>
    </row>
    <row r="6" spans="1:8" ht="15">
      <c r="A6" s="3">
        <v>5</v>
      </c>
      <c r="B6" s="23">
        <v>9926</v>
      </c>
      <c r="C6" s="23">
        <v>0</v>
      </c>
      <c r="D6" s="23">
        <v>74</v>
      </c>
      <c r="E6" s="23">
        <v>136</v>
      </c>
      <c r="F6" s="23">
        <v>0</v>
      </c>
      <c r="G6" s="25">
        <f>SUM(E6:E$8)</f>
        <v>208</v>
      </c>
      <c r="H6" s="25">
        <f>SUM(F6:F$8)</f>
        <v>0</v>
      </c>
    </row>
    <row r="7" spans="1:8" ht="15">
      <c r="A7" s="3">
        <v>6</v>
      </c>
      <c r="B7" s="23">
        <v>9961</v>
      </c>
      <c r="C7" s="23">
        <v>0</v>
      </c>
      <c r="D7" s="23">
        <v>39</v>
      </c>
      <c r="E7" s="23">
        <v>35</v>
      </c>
      <c r="F7" s="23">
        <v>0</v>
      </c>
      <c r="G7" s="25">
        <f>SUM(E7:E$8)</f>
        <v>72</v>
      </c>
      <c r="H7" s="25">
        <f>SUM(F7:F$8)</f>
        <v>0</v>
      </c>
    </row>
    <row r="8" spans="1:8" ht="15.75" thickBot="1">
      <c r="A8" s="4">
        <v>7</v>
      </c>
      <c r="B8" s="24">
        <v>9998</v>
      </c>
      <c r="C8" s="24">
        <v>0</v>
      </c>
      <c r="D8" s="24">
        <v>2</v>
      </c>
      <c r="E8" s="24">
        <v>37</v>
      </c>
      <c r="F8" s="24"/>
      <c r="G8" s="25">
        <f>SUM(E8:E$8)</f>
        <v>37</v>
      </c>
      <c r="H8" s="25"/>
    </row>
    <row r="9" spans="1:8" ht="15">
      <c r="A9" s="26"/>
      <c r="B9" s="26"/>
      <c r="C9" s="26"/>
      <c r="D9" s="26"/>
      <c r="E9" s="26"/>
      <c r="F9" s="26"/>
      <c r="G9" s="26"/>
      <c r="H9" s="26"/>
    </row>
    <row r="10" spans="1:8" ht="15">
      <c r="A10" s="26"/>
      <c r="B10" s="26"/>
      <c r="C10" s="26"/>
      <c r="D10" s="26"/>
      <c r="E10" s="26"/>
      <c r="F10" s="26"/>
      <c r="G10" s="26"/>
      <c r="H10" s="26"/>
    </row>
    <row r="11" spans="1:8" ht="15">
      <c r="A11" s="3">
        <v>1</v>
      </c>
      <c r="B11" s="27">
        <f>B2/SUM($B2:$D2)</f>
        <v>0.3397</v>
      </c>
      <c r="C11" s="27">
        <f>C2/SUM($B2:$D2)</f>
        <v>0</v>
      </c>
      <c r="D11" s="27">
        <f>D2/SUM($B2:$D2)</f>
        <v>0.6603</v>
      </c>
      <c r="E11" s="27"/>
      <c r="F11" s="27"/>
      <c r="G11" s="27"/>
      <c r="H11" s="27"/>
    </row>
    <row r="12" spans="1:8" ht="15">
      <c r="A12" s="3">
        <v>2</v>
      </c>
      <c r="B12" s="27">
        <f aca="true" t="shared" si="0" ref="B12:D17">B3/SUM($B3:$D3)</f>
        <v>0.7263</v>
      </c>
      <c r="C12" s="27">
        <f t="shared" si="0"/>
        <v>0</v>
      </c>
      <c r="D12" s="27">
        <f t="shared" si="0"/>
        <v>0.2737</v>
      </c>
      <c r="E12" s="27">
        <f aca="true" t="shared" si="1" ref="E12:H17">E3/$D2</f>
        <v>0.585491443283356</v>
      </c>
      <c r="F12" s="27">
        <f t="shared" si="1"/>
        <v>0</v>
      </c>
      <c r="G12" s="27">
        <f t="shared" si="1"/>
        <v>0.9996971073754354</v>
      </c>
      <c r="H12" s="27">
        <f t="shared" si="1"/>
        <v>0</v>
      </c>
    </row>
    <row r="13" spans="1:8" ht="15">
      <c r="A13" s="3">
        <v>3</v>
      </c>
      <c r="B13" s="27">
        <f t="shared" si="0"/>
        <v>0.93</v>
      </c>
      <c r="C13" s="27">
        <f t="shared" si="0"/>
        <v>0</v>
      </c>
      <c r="D13" s="27">
        <f t="shared" si="0"/>
        <v>0.07</v>
      </c>
      <c r="E13" s="27">
        <f t="shared" si="1"/>
        <v>0.7442455242966752</v>
      </c>
      <c r="F13" s="27">
        <f t="shared" si="1"/>
        <v>0</v>
      </c>
      <c r="G13" s="27">
        <f t="shared" si="1"/>
        <v>0.999269272926562</v>
      </c>
      <c r="H13" s="27">
        <f t="shared" si="1"/>
        <v>0</v>
      </c>
    </row>
    <row r="14" spans="1:8" ht="15">
      <c r="A14" s="3">
        <v>4</v>
      </c>
      <c r="B14" s="27">
        <f t="shared" si="0"/>
        <v>0.979</v>
      </c>
      <c r="C14" s="27">
        <f t="shared" si="0"/>
        <v>0</v>
      </c>
      <c r="D14" s="27">
        <f t="shared" si="0"/>
        <v>0.021</v>
      </c>
      <c r="E14" s="27">
        <f t="shared" si="1"/>
        <v>0.7</v>
      </c>
      <c r="F14" s="27">
        <f t="shared" si="1"/>
        <v>0</v>
      </c>
      <c r="G14" s="27">
        <f t="shared" si="1"/>
        <v>0.9971428571428571</v>
      </c>
      <c r="H14" s="27">
        <f t="shared" si="1"/>
        <v>0</v>
      </c>
    </row>
    <row r="15" spans="1:8" ht="15">
      <c r="A15" s="3">
        <v>5</v>
      </c>
      <c r="B15" s="27">
        <f t="shared" si="0"/>
        <v>0.9926</v>
      </c>
      <c r="C15" s="27">
        <f t="shared" si="0"/>
        <v>0</v>
      </c>
      <c r="D15" s="27">
        <f t="shared" si="0"/>
        <v>0.0074</v>
      </c>
      <c r="E15" s="27">
        <f t="shared" si="1"/>
        <v>0.6476190476190476</v>
      </c>
      <c r="F15" s="27">
        <f t="shared" si="1"/>
        <v>0</v>
      </c>
      <c r="G15" s="27">
        <f t="shared" si="1"/>
        <v>0.9904761904761905</v>
      </c>
      <c r="H15" s="27">
        <f t="shared" si="1"/>
        <v>0</v>
      </c>
    </row>
    <row r="16" spans="1:8" ht="15">
      <c r="A16" s="3">
        <v>6</v>
      </c>
      <c r="B16" s="27">
        <f t="shared" si="0"/>
        <v>0.9961</v>
      </c>
      <c r="C16" s="27">
        <f t="shared" si="0"/>
        <v>0</v>
      </c>
      <c r="D16" s="27">
        <f t="shared" si="0"/>
        <v>0.0039</v>
      </c>
      <c r="E16" s="27">
        <f t="shared" si="1"/>
        <v>0.47297297297297297</v>
      </c>
      <c r="F16" s="27">
        <f t="shared" si="1"/>
        <v>0</v>
      </c>
      <c r="G16" s="27">
        <f t="shared" si="1"/>
        <v>0.972972972972973</v>
      </c>
      <c r="H16" s="27">
        <f t="shared" si="1"/>
        <v>0</v>
      </c>
    </row>
    <row r="17" spans="1:8" ht="15.75" thickBot="1">
      <c r="A17" s="4">
        <v>7</v>
      </c>
      <c r="B17" s="27">
        <f t="shared" si="0"/>
        <v>0.9998</v>
      </c>
      <c r="C17" s="27">
        <f t="shared" si="0"/>
        <v>0</v>
      </c>
      <c r="D17" s="27">
        <f t="shared" si="0"/>
        <v>0.0002</v>
      </c>
      <c r="E17" s="27">
        <f t="shared" si="1"/>
        <v>0.9487179487179487</v>
      </c>
      <c r="F17" s="27"/>
      <c r="G17" s="27">
        <f t="shared" si="1"/>
        <v>0.9487179487179487</v>
      </c>
      <c r="H17" s="27"/>
    </row>
  </sheetData>
  <sheetProtection/>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K21"/>
  <sheetViews>
    <sheetView zoomScale="125" zoomScaleNormal="125" workbookViewId="0" topLeftCell="A1">
      <selection activeCell="G28" sqref="G28"/>
    </sheetView>
  </sheetViews>
  <sheetFormatPr defaultColWidth="8.8515625" defaultRowHeight="12.75"/>
  <cols>
    <col min="1" max="1" width="3.421875" style="0" bestFit="1" customWidth="1"/>
    <col min="2" max="2" width="16.421875" style="0" bestFit="1" customWidth="1"/>
    <col min="3" max="6" width="8.8515625" style="0" customWidth="1"/>
    <col min="7" max="11" width="9.421875" style="0" customWidth="1"/>
  </cols>
  <sheetData>
    <row r="1" ht="12">
      <c r="C1" t="s">
        <v>14</v>
      </c>
    </row>
    <row r="2" spans="1:11" ht="12">
      <c r="A2" t="s">
        <v>15</v>
      </c>
      <c r="B2" t="s">
        <v>16</v>
      </c>
      <c r="C2" s="6">
        <v>0</v>
      </c>
      <c r="D2" s="6">
        <v>0.05</v>
      </c>
      <c r="E2" s="6">
        <v>0.1</v>
      </c>
      <c r="F2" s="6">
        <v>0.15</v>
      </c>
      <c r="G2" s="6">
        <v>0.2</v>
      </c>
      <c r="H2" s="6">
        <v>0.25</v>
      </c>
      <c r="I2" s="6">
        <v>0.3</v>
      </c>
      <c r="J2" s="6">
        <v>0.35</v>
      </c>
      <c r="K2" s="6">
        <v>0.4</v>
      </c>
    </row>
    <row r="3" spans="1:11" ht="12">
      <c r="A3">
        <v>1</v>
      </c>
      <c r="B3" t="s">
        <v>19</v>
      </c>
      <c r="C3">
        <v>1</v>
      </c>
      <c r="D3">
        <v>1</v>
      </c>
      <c r="E3">
        <v>1</v>
      </c>
      <c r="F3">
        <v>1</v>
      </c>
      <c r="G3">
        <v>1</v>
      </c>
      <c r="H3">
        <v>1</v>
      </c>
      <c r="I3">
        <v>1</v>
      </c>
      <c r="J3">
        <v>1</v>
      </c>
      <c r="K3">
        <v>1</v>
      </c>
    </row>
    <row r="4" spans="1:11" ht="12">
      <c r="A4">
        <f>A3+1</f>
        <v>2</v>
      </c>
      <c r="B4" t="s">
        <v>20</v>
      </c>
      <c r="C4">
        <v>8</v>
      </c>
      <c r="D4">
        <v>8</v>
      </c>
      <c r="E4">
        <v>6</v>
      </c>
      <c r="F4">
        <v>4</v>
      </c>
      <c r="G4">
        <v>2</v>
      </c>
      <c r="H4">
        <v>1</v>
      </c>
      <c r="I4">
        <v>1</v>
      </c>
      <c r="J4">
        <v>1</v>
      </c>
      <c r="K4">
        <v>0</v>
      </c>
    </row>
    <row r="5" spans="1:11" ht="12">
      <c r="A5">
        <f>A4+1</f>
        <v>3</v>
      </c>
      <c r="B5" t="s">
        <v>21</v>
      </c>
      <c r="C5">
        <v>1</v>
      </c>
      <c r="D5">
        <v>1</v>
      </c>
      <c r="E5">
        <v>2</v>
      </c>
      <c r="F5">
        <v>3</v>
      </c>
      <c r="G5">
        <v>3</v>
      </c>
      <c r="H5">
        <v>2</v>
      </c>
      <c r="I5">
        <v>1</v>
      </c>
      <c r="J5">
        <v>1</v>
      </c>
      <c r="K5">
        <v>0</v>
      </c>
    </row>
    <row r="6" spans="1:11" ht="12">
      <c r="A6">
        <f>A5+1</f>
        <v>4</v>
      </c>
      <c r="B6" t="s">
        <v>22</v>
      </c>
      <c r="C6">
        <v>0</v>
      </c>
      <c r="D6">
        <v>1</v>
      </c>
      <c r="E6">
        <v>2</v>
      </c>
      <c r="F6">
        <v>3</v>
      </c>
      <c r="G6">
        <v>4</v>
      </c>
      <c r="H6">
        <v>5</v>
      </c>
      <c r="I6">
        <v>5</v>
      </c>
      <c r="J6">
        <v>2</v>
      </c>
      <c r="K6">
        <v>1</v>
      </c>
    </row>
    <row r="7" spans="1:11" ht="12">
      <c r="A7">
        <f>A6+1</f>
        <v>5</v>
      </c>
      <c r="B7" s="7" t="s">
        <v>23</v>
      </c>
      <c r="C7" s="7">
        <v>3</v>
      </c>
      <c r="D7" s="7">
        <v>4</v>
      </c>
      <c r="E7" s="7">
        <v>5</v>
      </c>
      <c r="F7" s="7">
        <v>5</v>
      </c>
      <c r="G7" s="7">
        <v>4</v>
      </c>
      <c r="H7" s="7">
        <v>3</v>
      </c>
      <c r="I7" s="7">
        <v>2</v>
      </c>
      <c r="J7" s="7">
        <v>1</v>
      </c>
      <c r="K7" s="7">
        <v>0</v>
      </c>
    </row>
    <row r="8" spans="3:11" ht="12">
      <c r="C8" s="9"/>
      <c r="D8" s="9"/>
      <c r="E8" s="9"/>
      <c r="F8" s="9"/>
      <c r="G8" s="9"/>
      <c r="H8" s="9"/>
      <c r="I8" s="9"/>
      <c r="J8" s="9"/>
      <c r="K8" s="9"/>
    </row>
    <row r="9" ht="36">
      <c r="B9" s="8" t="s">
        <v>13</v>
      </c>
    </row>
    <row r="10" spans="2:11" ht="12">
      <c r="B10" s="7">
        <v>4</v>
      </c>
      <c r="C10">
        <f aca="true" t="shared" si="0" ref="C10:K10">INDEX($C3:$K8,$B10,COLUMN()-2)</f>
        <v>0</v>
      </c>
      <c r="D10">
        <f t="shared" si="0"/>
        <v>1</v>
      </c>
      <c r="E10">
        <f t="shared" si="0"/>
        <v>2</v>
      </c>
      <c r="F10">
        <f t="shared" si="0"/>
        <v>3</v>
      </c>
      <c r="G10">
        <f t="shared" si="0"/>
        <v>4</v>
      </c>
      <c r="H10">
        <f t="shared" si="0"/>
        <v>5</v>
      </c>
      <c r="I10">
        <f t="shared" si="0"/>
        <v>5</v>
      </c>
      <c r="J10">
        <f t="shared" si="0"/>
        <v>2</v>
      </c>
      <c r="K10">
        <f t="shared" si="0"/>
        <v>1</v>
      </c>
    </row>
    <row r="11" spans="2:11" ht="12">
      <c r="B11" t="s">
        <v>17</v>
      </c>
      <c r="C11" s="5">
        <f aca="true" t="shared" si="1" ref="C11:K11">C10/SUM($C$10:$K$10)</f>
        <v>0</v>
      </c>
      <c r="D11" s="5">
        <f t="shared" si="1"/>
        <v>0.043478260869565216</v>
      </c>
      <c r="E11" s="5">
        <f t="shared" si="1"/>
        <v>0.08695652173913043</v>
      </c>
      <c r="F11" s="5">
        <f t="shared" si="1"/>
        <v>0.13043478260869565</v>
      </c>
      <c r="G11" s="5">
        <f t="shared" si="1"/>
        <v>0.17391304347826086</v>
      </c>
      <c r="H11" s="5">
        <f t="shared" si="1"/>
        <v>0.21739130434782608</v>
      </c>
      <c r="I11" s="5">
        <f t="shared" si="1"/>
        <v>0.21739130434782608</v>
      </c>
      <c r="J11" s="5">
        <f t="shared" si="1"/>
        <v>0.08695652173913043</v>
      </c>
      <c r="K11" s="5">
        <f t="shared" si="1"/>
        <v>0.043478260869565216</v>
      </c>
    </row>
    <row r="13" spans="3:10" ht="30.75" customHeight="1" thickBot="1">
      <c r="C13" s="28" t="str">
        <f>CONCATENATE("Weighted outcome probabilities, based on strength of belief in underlying effect, using '",INDEX(B3:B8,B10),"' weights")</f>
        <v>Weighted outcome probabilities, based on strength of belief in underlying effect, using 'Optimistic' weights</v>
      </c>
      <c r="D13" s="28"/>
      <c r="E13" s="28"/>
      <c r="F13" s="28"/>
      <c r="G13" s="28"/>
      <c r="H13" s="28"/>
      <c r="I13" s="28"/>
      <c r="J13" s="28"/>
    </row>
    <row r="14" spans="3:11" ht="33" customHeight="1" thickBot="1">
      <c r="C14" s="10" t="s">
        <v>0</v>
      </c>
      <c r="D14" s="17" t="s">
        <v>3</v>
      </c>
      <c r="E14" s="17" t="s">
        <v>4</v>
      </c>
      <c r="F14" s="17" t="s">
        <v>5</v>
      </c>
      <c r="G14" s="17" t="s">
        <v>1</v>
      </c>
      <c r="H14" s="17" t="s">
        <v>2</v>
      </c>
      <c r="I14" s="17" t="s">
        <v>6</v>
      </c>
      <c r="J14" s="17" t="s">
        <v>7</v>
      </c>
      <c r="K14" s="18" t="s">
        <v>18</v>
      </c>
    </row>
    <row r="15" spans="3:11" ht="15">
      <c r="C15" s="11">
        <v>1</v>
      </c>
      <c r="D15" s="12">
        <f>SUM($C$11*'R=0'!B11,$D$11*'R=0.05'!B11,$E$11*'R=0.10'!B11,$F$11*'R=0.15'!B11,$G$11*'R=0.20'!B11,$H$11*'R=0.25'!B11,$I$11*'R=0.30'!B11,$J$11*'R=0.35'!B11,$K$11*'R=0.40'!B11)</f>
        <v>0.06443478260869565</v>
      </c>
      <c r="E15" s="12">
        <f>SUM($C$11*'R=0'!C11,$D$11*'R=0.05'!C11,$E$11*'R=0.10'!C11,$F$11*'R=0.15'!C11,$G$11*'R=0.20'!C11,$H$11*'R=0.25'!C11,$I$11*'R=0.30'!C11,$J$11*'R=0.35'!C11,$K$11*'R=0.40'!C11)</f>
        <v>0.0029391304347826082</v>
      </c>
      <c r="F15" s="12">
        <f>SUM($C$11*'R=0'!D11,$D$11*'R=0.05'!D11,$E$11*'R=0.10'!D11,$F$11*'R=0.15'!D11,$G$11*'R=0.20'!D11,$H$11*'R=0.25'!D11,$I$11*'R=0.30'!D11,$J$11*'R=0.35'!D11,$K$11*'R=0.40'!D11)</f>
        <v>0.9326260869565218</v>
      </c>
      <c r="G15" s="12"/>
      <c r="H15" s="12"/>
      <c r="I15" s="12"/>
      <c r="J15" s="19"/>
      <c r="K15" s="20"/>
    </row>
    <row r="16" spans="3:11" ht="15">
      <c r="C16" s="11">
        <v>2</v>
      </c>
      <c r="D16" s="12">
        <f>SUM($C$11*'R=0'!B12,$D$11*'R=0.05'!B12,$E$11*'R=0.10'!B12,$F$11*'R=0.15'!B12,$G$11*'R=0.20'!B12,$H$11*'R=0.25'!B12,$I$11*'R=0.30'!B12,$J$11*'R=0.35'!B12,$K$11*'R=0.40'!B12)</f>
        <v>0.19050434782608694</v>
      </c>
      <c r="E16" s="12">
        <f>SUM($C$11*'R=0'!C12,$D$11*'R=0.05'!C12,$E$11*'R=0.10'!C12,$F$11*'R=0.15'!C12,$G$11*'R=0.20'!C12,$H$11*'R=0.25'!C12,$I$11*'R=0.30'!C12,$J$11*'R=0.35'!C12,$K$11*'R=0.40'!C12)</f>
        <v>0.018152173913043475</v>
      </c>
      <c r="F16" s="12">
        <f>SUM($C$11*'R=0'!D12,$D$11*'R=0.05'!D12,$E$11*'R=0.10'!D12,$F$11*'R=0.15'!D12,$G$11*'R=0.20'!D12,$H$11*'R=0.25'!D12,$I$11*'R=0.30'!D12,$J$11*'R=0.35'!D12,$K$11*'R=0.40'!D12)</f>
        <v>0.7913434782608695</v>
      </c>
      <c r="G16" s="12">
        <f>SUM($C$11*'R=0'!E12,$D$11*'R=0.05'!E12,$E$11*'R=0.10'!E12,$F$11*'R=0.15'!E12,$G$11*'R=0.20'!E12,$H$11*'R=0.25'!E12,$I$11*'R=0.30'!E12,$J$11*'R=0.35'!E12,$K$11*'R=0.40'!E12)</f>
        <v>0.14712692316258075</v>
      </c>
      <c r="H16" s="12">
        <f>SUM($C$11*'R=0'!F12,$D$11*'R=0.05'!F12,$E$11*'R=0.10'!F12,$F$11*'R=0.15'!F12,$G$11*'R=0.20'!F12,$H$11*'R=0.25'!F12,$I$11*'R=0.30'!F12,$J$11*'R=0.35'!F12,$K$11*'R=0.40'!F12)</f>
        <v>0.015502691028474227</v>
      </c>
      <c r="I16" s="12">
        <f>SUM($C$11*'R=0'!G12,$D$11*'R=0.05'!G12,$E$11*'R=0.10'!G12,$F$11*'R=0.15'!G12,$G$11*'R=0.20'!G12,$H$11*'R=0.25'!G12,$I$11*'R=0.30'!G12,$J$11*'R=0.35'!G12,$K$11*'R=0.40'!G12)</f>
        <v>0.7601230845792172</v>
      </c>
      <c r="J16" s="12">
        <f>SUM($C$11*'R=0'!H12,$D$11*'R=0.05'!H12,$E$11*'R=0.10'!H12,$F$11*'R=0.15'!H12,$G$11*'R=0.20'!H12,$H$11*'R=0.25'!H12,$I$11*'R=0.30'!H12,$J$11*'R=0.35'!H12,$K$11*'R=0.40'!H12)</f>
        <v>0.05623077720535024</v>
      </c>
      <c r="K16" s="13">
        <f aca="true" t="shared" si="2" ref="K16:K21">1-I16-J16</f>
        <v>0.18364613821543257</v>
      </c>
    </row>
    <row r="17" spans="3:11" ht="15">
      <c r="C17" s="11">
        <v>3</v>
      </c>
      <c r="D17" s="12">
        <f>SUM($C$11*'R=0'!B13,$D$11*'R=0.05'!B13,$E$11*'R=0.10'!B13,$F$11*'R=0.15'!B13,$G$11*'R=0.20'!B13,$H$11*'R=0.25'!B13,$I$11*'R=0.30'!B13,$J$11*'R=0.35'!B13,$K$11*'R=0.40'!B13)</f>
        <v>0.34506086956521737</v>
      </c>
      <c r="E17" s="12">
        <f>SUM($C$11*'R=0'!C13,$D$11*'R=0.05'!C13,$E$11*'R=0.10'!C13,$F$11*'R=0.15'!C13,$G$11*'R=0.20'!C13,$H$11*'R=0.25'!C13,$I$11*'R=0.30'!C13,$J$11*'R=0.35'!C13,$K$11*'R=0.40'!C13)</f>
        <v>0.044795652173913035</v>
      </c>
      <c r="F17" s="12">
        <f>SUM($C$11*'R=0'!D13,$D$11*'R=0.05'!D13,$E$11*'R=0.10'!D13,$F$11*'R=0.15'!D13,$G$11*'R=0.20'!D13,$H$11*'R=0.25'!D13,$I$11*'R=0.30'!D13,$J$11*'R=0.35'!D13,$K$11*'R=0.40'!D13)</f>
        <v>0.6101434782608696</v>
      </c>
      <c r="G17" s="12">
        <f>SUM($C$11*'R=0'!E13,$D$11*'R=0.05'!E13,$E$11*'R=0.10'!E13,$F$11*'R=0.15'!E13,$G$11*'R=0.20'!E13,$H$11*'R=0.25'!E13,$I$11*'R=0.30'!E13,$J$11*'R=0.35'!E13,$K$11*'R=0.40'!E13)</f>
        <v>0.2378287325289026</v>
      </c>
      <c r="H17" s="12">
        <f>SUM($C$11*'R=0'!F13,$D$11*'R=0.05'!F13,$E$11*'R=0.10'!F13,$F$11*'R=0.15'!F13,$G$11*'R=0.20'!F13,$H$11*'R=0.25'!F13,$I$11*'R=0.30'!F13,$J$11*'R=0.35'!F13,$K$11*'R=0.40'!F13)</f>
        <v>0.029571388296207254</v>
      </c>
      <c r="I17" s="12">
        <f>SUM($C$11*'R=0'!G13,$D$11*'R=0.05'!G13,$E$11*'R=0.10'!G13,$F$11*'R=0.15'!G13,$G$11*'R=0.20'!G13,$H$11*'R=0.25'!G13,$I$11*'R=0.30'!G13,$J$11*'R=0.35'!G13,$K$11*'R=0.40'!G13)</f>
        <v>0.7572283647019057</v>
      </c>
      <c r="J17" s="12">
        <f>SUM($C$11*'R=0'!H13,$D$11*'R=0.05'!H13,$E$11*'R=0.10'!H13,$F$11*'R=0.15'!H13,$G$11*'R=0.20'!H13,$H$11*'R=0.25'!H13,$I$11*'R=0.30'!H13,$J$11*'R=0.35'!H13,$K$11*'R=0.40'!H13)</f>
        <v>0.04437703874175111</v>
      </c>
      <c r="K17" s="13">
        <f t="shared" si="2"/>
        <v>0.1983945965563432</v>
      </c>
    </row>
    <row r="18" spans="3:11" ht="15">
      <c r="C18" s="11">
        <v>4</v>
      </c>
      <c r="D18" s="12">
        <f>SUM($C$11*'R=0'!B14,$D$11*'R=0.05'!B14,$E$11*'R=0.10'!B14,$F$11*'R=0.15'!B14,$G$11*'R=0.20'!B14,$H$11*'R=0.25'!B14,$I$11*'R=0.30'!B14,$J$11*'R=0.35'!B14,$K$11*'R=0.40'!B14)</f>
        <v>0.4434869565217392</v>
      </c>
      <c r="E18" s="12">
        <f>SUM($C$11*'R=0'!C14,$D$11*'R=0.05'!C14,$E$11*'R=0.10'!C14,$F$11*'R=0.15'!C14,$G$11*'R=0.20'!C14,$H$11*'R=0.25'!C14,$I$11*'R=0.30'!C14,$J$11*'R=0.35'!C14,$K$11*'R=0.40'!C14)</f>
        <v>0.05186521739130434</v>
      </c>
      <c r="F18" s="12">
        <f>SUM($C$11*'R=0'!D14,$D$11*'R=0.05'!D14,$E$11*'R=0.10'!D14,$F$11*'R=0.15'!D14,$G$11*'R=0.20'!D14,$H$11*'R=0.25'!D14,$I$11*'R=0.30'!D14,$J$11*'R=0.35'!D14,$K$11*'R=0.40'!D14)</f>
        <v>0.5046478260869565</v>
      </c>
      <c r="G18" s="12">
        <f>SUM($C$11*'R=0'!E14,$D$11*'R=0.05'!E14,$E$11*'R=0.10'!E14,$F$11*'R=0.15'!E14,$G$11*'R=0.20'!E14,$H$11*'R=0.25'!E14,$I$11*'R=0.30'!E14,$J$11*'R=0.35'!E14,$K$11*'R=0.40'!E14)</f>
        <v>0.2298780160564669</v>
      </c>
      <c r="H18" s="12">
        <f>SUM($C$11*'R=0'!F14,$D$11*'R=0.05'!F14,$E$11*'R=0.10'!F14,$F$11*'R=0.15'!F14,$G$11*'R=0.20'!F14,$H$11*'R=0.25'!F14,$I$11*'R=0.30'!F14,$J$11*'R=0.35'!F14,$K$11*'R=0.40'!F14)</f>
        <v>0.0093425679623599</v>
      </c>
      <c r="I18" s="21">
        <f>SUM($C$11*'R=0'!G14,$D$11*'R=0.05'!G14,$E$11*'R=0.10'!G14,$F$11*'R=0.15'!G14,$G$11*'R=0.20'!G14,$H$11*'R=0.25'!G14,$I$11*'R=0.30'!G14,$J$11*'R=0.35'!G14,$K$11*'R=0.40'!G14)</f>
        <v>0.748687989246655</v>
      </c>
      <c r="J18" s="21">
        <f>SUM($C$11*'R=0'!H14,$D$11*'R=0.05'!H14,$E$11*'R=0.10'!H14,$F$11*'R=0.15'!H14,$G$11*'R=0.20'!H14,$H$11*'R=0.25'!H14,$I$11*'R=0.30'!H14,$J$11*'R=0.35'!H14,$K$11*'R=0.40'!H14)</f>
        <v>0.017669889695118436</v>
      </c>
      <c r="K18" s="22">
        <f t="shared" si="2"/>
        <v>0.23364212105822654</v>
      </c>
    </row>
    <row r="19" spans="3:11" ht="15">
      <c r="C19" s="11">
        <v>5</v>
      </c>
      <c r="D19" s="12">
        <f>SUM($C$11*'R=0'!B15,$D$11*'R=0.05'!B15,$E$11*'R=0.10'!B15,$F$11*'R=0.15'!B15,$G$11*'R=0.20'!B15,$H$11*'R=0.25'!B15,$I$11*'R=0.30'!B15,$J$11*'R=0.35'!B15,$K$11*'R=0.40'!B15)</f>
        <v>0.5069130434782609</v>
      </c>
      <c r="E19" s="12">
        <f>SUM($C$11*'R=0'!C15,$D$11*'R=0.05'!C15,$E$11*'R=0.10'!C15,$F$11*'R=0.15'!C15,$G$11*'R=0.20'!C15,$H$11*'R=0.25'!C15,$I$11*'R=0.30'!C15,$J$11*'R=0.35'!C15,$K$11*'R=0.40'!C15)</f>
        <v>0.05570434782608695</v>
      </c>
      <c r="F19" s="12">
        <f>SUM($C$11*'R=0'!D15,$D$11*'R=0.05'!D15,$E$11*'R=0.10'!D15,$F$11*'R=0.15'!D15,$G$11*'R=0.20'!D15,$H$11*'R=0.25'!D15,$I$11*'R=0.30'!D15,$J$11*'R=0.35'!D15,$K$11*'R=0.40'!D15)</f>
        <v>0.43738260869565215</v>
      </c>
      <c r="G19" s="12">
        <f>SUM($C$11*'R=0'!E15,$D$11*'R=0.05'!E15,$E$11*'R=0.10'!E15,$F$11*'R=0.15'!E15,$G$11*'R=0.20'!E15,$H$11*'R=0.25'!E15,$I$11*'R=0.30'!E15,$J$11*'R=0.35'!E15,$K$11*'R=0.40'!E15)</f>
        <v>0.20716464026411466</v>
      </c>
      <c r="H19" s="12">
        <f>SUM($C$11*'R=0'!F15,$D$11*'R=0.05'!F15,$E$11*'R=0.10'!F15,$F$11*'R=0.15'!F15,$G$11*'R=0.20'!F15,$H$11*'R=0.25'!F15,$I$11*'R=0.30'!F15,$J$11*'R=0.35'!F15,$K$11*'R=0.40'!F15)</f>
        <v>0.005524010643698976</v>
      </c>
      <c r="I19" s="12">
        <f>SUM($C$11*'R=0'!G15,$D$11*'R=0.05'!G15,$E$11*'R=0.10'!G15,$F$11*'R=0.15'!G15,$G$11*'R=0.20'!G15,$H$11*'R=0.25'!G15,$I$11*'R=0.30'!G15,$J$11*'R=0.35'!G15,$K$11*'R=0.40'!G15)</f>
        <v>0.7280745134952846</v>
      </c>
      <c r="J19" s="12">
        <f>SUM($C$11*'R=0'!H15,$D$11*'R=0.05'!H15,$E$11*'R=0.10'!H15,$F$11*'R=0.15'!H15,$G$11*'R=0.20'!H15,$H$11*'R=0.25'!H15,$I$11*'R=0.30'!H15,$J$11*'R=0.35'!H15,$K$11*'R=0.40'!H15)</f>
        <v>0.008985784668959555</v>
      </c>
      <c r="K19" s="13">
        <f t="shared" si="2"/>
        <v>0.2629397018357558</v>
      </c>
    </row>
    <row r="20" spans="3:11" ht="15">
      <c r="C20" s="11">
        <v>6</v>
      </c>
      <c r="D20" s="12">
        <f>SUM($C$11*'R=0'!B16,$D$11*'R=0.05'!B16,$E$11*'R=0.10'!B16,$F$11*'R=0.15'!B16,$G$11*'R=0.20'!B16,$H$11*'R=0.25'!B16,$I$11*'R=0.30'!B16,$J$11*'R=0.35'!B16,$K$11*'R=0.40'!B16)</f>
        <v>0.546291304347826</v>
      </c>
      <c r="E20" s="12">
        <f>SUM($C$11*'R=0'!C16,$D$11*'R=0.05'!C16,$E$11*'R=0.10'!C16,$F$11*'R=0.15'!C16,$G$11*'R=0.20'!C16,$H$11*'R=0.25'!C16,$I$11*'R=0.30'!C16,$J$11*'R=0.35'!C16,$K$11*'R=0.40'!C16)</f>
        <v>0.05812173913043477</v>
      </c>
      <c r="F20" s="12">
        <f>SUM($C$11*'R=0'!D16,$D$11*'R=0.05'!D16,$E$11*'R=0.10'!D16,$F$11*'R=0.15'!D16,$G$11*'R=0.20'!D16,$H$11*'R=0.25'!D16,$I$11*'R=0.30'!D16,$J$11*'R=0.35'!D16,$K$11*'R=0.40'!D16)</f>
        <v>0.3955869565217391</v>
      </c>
      <c r="G20" s="12">
        <f>SUM($C$11*'R=0'!E16,$D$11*'R=0.05'!E16,$E$11*'R=0.10'!E16,$F$11*'R=0.15'!E16,$G$11*'R=0.20'!E16,$H$11*'R=0.25'!E16,$I$11*'R=0.30'!E16,$J$11*'R=0.35'!E16,$K$11*'R=0.40'!E16)</f>
        <v>0.15978670022249006</v>
      </c>
      <c r="H20" s="12">
        <f>SUM($C$11*'R=0'!F16,$D$11*'R=0.05'!F16,$E$11*'R=0.10'!F16,$F$11*'R=0.15'!F16,$G$11*'R=0.20'!F16,$H$11*'R=0.25'!F16,$I$11*'R=0.30'!F16,$J$11*'R=0.35'!F16,$K$11*'R=0.40'!F16)</f>
        <v>0.0036515003112626916</v>
      </c>
      <c r="I20" s="12">
        <f>SUM($C$11*'R=0'!G16,$D$11*'R=0.05'!G16,$E$11*'R=0.10'!G16,$F$11*'R=0.15'!G16,$G$11*'R=0.20'!G16,$H$11*'R=0.25'!G16,$I$11*'R=0.30'!G16,$J$11*'R=0.35'!G16,$K$11*'R=0.40'!G16)</f>
        <v>0.7024281527648878</v>
      </c>
      <c r="J20" s="12">
        <f>SUM($C$11*'R=0'!H16,$D$11*'R=0.05'!H16,$E$11*'R=0.10'!H16,$F$11*'R=0.15'!H16,$G$11*'R=0.20'!H16,$H$11*'R=0.25'!H16,$I$11*'R=0.30'!H16,$J$11*'R=0.35'!H16,$K$11*'R=0.40'!H16)</f>
        <v>0.0036515003112626916</v>
      </c>
      <c r="K20" s="13">
        <f t="shared" si="2"/>
        <v>0.2939203469238495</v>
      </c>
    </row>
    <row r="21" spans="3:11" ht="15.75" thickBot="1">
      <c r="C21" s="14">
        <v>7</v>
      </c>
      <c r="D21" s="15">
        <f>SUM($C$11*'R=0'!B17,$D$11*'R=0.05'!B17,$E$11*'R=0.10'!B17,$F$11*'R=0.15'!B17,$G$11*'R=0.20'!B17,$H$11*'R=0.25'!B17,$I$11*'R=0.30'!B17,$J$11*'R=0.35'!B17,$K$11*'R=0.40'!B17)</f>
        <v>0.7618652173913043</v>
      </c>
      <c r="E21" s="15">
        <f>SUM($C$11*'R=0'!C17,$D$11*'R=0.05'!C17,$E$11*'R=0.10'!C17,$F$11*'R=0.15'!C17,$G$11*'R=0.20'!C17,$H$11*'R=0.25'!C17,$I$11*'R=0.30'!C17,$J$11*'R=0.35'!C17,$K$11*'R=0.40'!C17)</f>
        <v>0.05812173913043477</v>
      </c>
      <c r="F21" s="15">
        <f>SUM($C$11*'R=0'!D17,$D$11*'R=0.05'!D17,$E$11*'R=0.10'!D17,$F$11*'R=0.15'!D17,$G$11*'R=0.20'!D17,$H$11*'R=0.25'!D17,$I$11*'R=0.30'!D17,$J$11*'R=0.35'!D17,$K$11*'R=0.40'!D17)</f>
        <v>0.18001304347826083</v>
      </c>
      <c r="G21" s="15">
        <f>SUM($C$11*'R=0'!E17,$D$11*'R=0.05'!E17,$E$11*'R=0.10'!E17,$F$11*'R=0.15'!E17,$G$11*'R=0.20'!E17,$H$11*'R=0.25'!E17,$I$11*'R=0.30'!E17,$J$11*'R=0.35'!E17,$K$11*'R=0.40'!E17)</f>
        <v>0.6768789905882803</v>
      </c>
      <c r="H21" s="15"/>
      <c r="I21" s="15">
        <f>SUM($C$11*'R=0'!G17,$D$11*'R=0.05'!G17,$E$11*'R=0.10'!G17,$F$11*'R=0.15'!G17,$G$11*'R=0.20'!G17,$H$11*'R=0.25'!G17,$I$11*'R=0.30'!G17,$J$11*'R=0.35'!G17,$K$11*'R=0.40'!G17)</f>
        <v>0.6768789905882803</v>
      </c>
      <c r="J21" s="15"/>
      <c r="K21" s="16">
        <f t="shared" si="2"/>
        <v>0.32312100941171973</v>
      </c>
    </row>
  </sheetData>
  <sheetProtection/>
  <mergeCells count="1">
    <mergeCell ref="C13:J13"/>
  </mergeCell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H17"/>
  <sheetViews>
    <sheetView workbookViewId="0" topLeftCell="A1">
      <selection activeCell="F8" sqref="F8"/>
    </sheetView>
  </sheetViews>
  <sheetFormatPr defaultColWidth="8.8515625" defaultRowHeight="12.75"/>
  <cols>
    <col min="1" max="1" width="8.8515625" style="0" customWidth="1"/>
    <col min="2" max="3" width="10.421875" style="0" bestFit="1" customWidth="1"/>
  </cols>
  <sheetData>
    <row r="1" spans="1:8" ht="45.75" thickBot="1">
      <c r="A1" s="1" t="s">
        <v>0</v>
      </c>
      <c r="B1" s="2" t="s">
        <v>3</v>
      </c>
      <c r="C1" s="2" t="s">
        <v>4</v>
      </c>
      <c r="D1" s="2" t="s">
        <v>5</v>
      </c>
      <c r="E1" s="2" t="s">
        <v>1</v>
      </c>
      <c r="F1" s="2" t="s">
        <v>2</v>
      </c>
      <c r="G1" s="2" t="s">
        <v>6</v>
      </c>
      <c r="H1" s="2" t="s">
        <v>7</v>
      </c>
    </row>
    <row r="2" spans="1:8" ht="15">
      <c r="A2" s="3">
        <v>1</v>
      </c>
      <c r="B2" s="23">
        <v>5</v>
      </c>
      <c r="C2" s="23">
        <v>486</v>
      </c>
      <c r="D2" s="23">
        <v>9509</v>
      </c>
      <c r="E2" s="23"/>
      <c r="F2" s="23"/>
      <c r="G2" s="25"/>
      <c r="H2" s="25"/>
    </row>
    <row r="3" spans="1:8" ht="15">
      <c r="A3" s="3">
        <v>2</v>
      </c>
      <c r="B3" s="23">
        <v>8</v>
      </c>
      <c r="C3" s="23">
        <v>2555</v>
      </c>
      <c r="D3" s="23">
        <v>7437</v>
      </c>
      <c r="E3" s="23">
        <v>3</v>
      </c>
      <c r="F3" s="23">
        <v>2069</v>
      </c>
      <c r="G3" s="25">
        <f>SUM(E3:E$8)</f>
        <v>251</v>
      </c>
      <c r="H3" s="25">
        <f>SUM(F3:F$8)</f>
        <v>6080</v>
      </c>
    </row>
    <row r="4" spans="1:8" ht="15">
      <c r="A4" s="3">
        <v>3</v>
      </c>
      <c r="B4" s="23">
        <v>18</v>
      </c>
      <c r="C4" s="23">
        <v>5190</v>
      </c>
      <c r="D4" s="23">
        <v>4792</v>
      </c>
      <c r="E4" s="23">
        <v>10</v>
      </c>
      <c r="F4" s="23">
        <v>2635</v>
      </c>
      <c r="G4" s="25">
        <f>SUM(E4:E$8)</f>
        <v>248</v>
      </c>
      <c r="H4" s="25">
        <f>SUM(F4:F$8)</f>
        <v>4011</v>
      </c>
    </row>
    <row r="5" spans="1:8" ht="15">
      <c r="A5" s="3">
        <v>4</v>
      </c>
      <c r="B5" s="23">
        <v>20</v>
      </c>
      <c r="C5" s="23">
        <v>5879</v>
      </c>
      <c r="D5" s="23">
        <v>4101</v>
      </c>
      <c r="E5" s="23">
        <v>2</v>
      </c>
      <c r="F5" s="23">
        <v>689</v>
      </c>
      <c r="G5" s="25">
        <f>SUM(E5:E$8)</f>
        <v>238</v>
      </c>
      <c r="H5" s="25">
        <f>SUM(F5:F$8)</f>
        <v>1376</v>
      </c>
    </row>
    <row r="6" spans="1:8" ht="15">
      <c r="A6" s="3">
        <v>5</v>
      </c>
      <c r="B6" s="23">
        <v>25</v>
      </c>
      <c r="C6" s="23">
        <v>6300</v>
      </c>
      <c r="D6" s="23">
        <v>3675</v>
      </c>
      <c r="E6" s="23">
        <v>5</v>
      </c>
      <c r="F6" s="23">
        <v>421</v>
      </c>
      <c r="G6" s="25">
        <f>SUM(E6:E$8)</f>
        <v>236</v>
      </c>
      <c r="H6" s="25">
        <f>SUM(F6:F$8)</f>
        <v>687</v>
      </c>
    </row>
    <row r="7" spans="1:8" ht="15">
      <c r="A7" s="3">
        <v>6</v>
      </c>
      <c r="B7" s="23">
        <v>33</v>
      </c>
      <c r="C7" s="23">
        <v>6566</v>
      </c>
      <c r="D7" s="23">
        <v>3401</v>
      </c>
      <c r="E7" s="23">
        <v>8</v>
      </c>
      <c r="F7" s="23">
        <v>266</v>
      </c>
      <c r="G7" s="25">
        <f>SUM(E7:E$8)</f>
        <v>231</v>
      </c>
      <c r="H7" s="25">
        <f>SUM(F7:F$8)</f>
        <v>266</v>
      </c>
    </row>
    <row r="8" spans="1:8" ht="15.75" thickBot="1">
      <c r="A8" s="4">
        <v>7</v>
      </c>
      <c r="B8" s="24">
        <v>256</v>
      </c>
      <c r="C8" s="24">
        <v>6566</v>
      </c>
      <c r="D8" s="24">
        <v>3178</v>
      </c>
      <c r="E8" s="24">
        <v>223</v>
      </c>
      <c r="F8" s="24"/>
      <c r="G8" s="25">
        <f>SUM(E8:E$8)</f>
        <v>223</v>
      </c>
      <c r="H8" s="25">
        <f>SUM(F8:F$8)</f>
        <v>0</v>
      </c>
    </row>
    <row r="9" spans="1:8" ht="15">
      <c r="A9" s="26"/>
      <c r="B9" s="26"/>
      <c r="C9" s="26"/>
      <c r="D9" s="26"/>
      <c r="E9" s="26"/>
      <c r="F9" s="26"/>
      <c r="G9" s="26"/>
      <c r="H9" s="26"/>
    </row>
    <row r="10" spans="1:8" ht="15">
      <c r="A10" s="26"/>
      <c r="B10" s="26"/>
      <c r="C10" s="26"/>
      <c r="D10" s="26"/>
      <c r="E10" s="26"/>
      <c r="F10" s="26"/>
      <c r="G10" s="26"/>
      <c r="H10" s="26"/>
    </row>
    <row r="11" spans="1:8" ht="15">
      <c r="A11" s="3">
        <v>1</v>
      </c>
      <c r="B11" s="27">
        <f>B2/SUM($B2:$D2)</f>
        <v>0.0005</v>
      </c>
      <c r="C11" s="27">
        <f>C2/SUM($B2:$D2)</f>
        <v>0.0486</v>
      </c>
      <c r="D11" s="27">
        <f>D2/SUM($B2:$D2)</f>
        <v>0.9509</v>
      </c>
      <c r="E11" s="27"/>
      <c r="F11" s="27"/>
      <c r="G11" s="27"/>
      <c r="H11" s="27"/>
    </row>
    <row r="12" spans="1:8" ht="15">
      <c r="A12" s="3">
        <v>2</v>
      </c>
      <c r="B12" s="27">
        <f aca="true" t="shared" si="0" ref="B12:D17">B3/SUM($B3:$D3)</f>
        <v>0.0008</v>
      </c>
      <c r="C12" s="27">
        <f t="shared" si="0"/>
        <v>0.2555</v>
      </c>
      <c r="D12" s="27">
        <f t="shared" si="0"/>
        <v>0.7437</v>
      </c>
      <c r="E12" s="27">
        <f aca="true" t="shared" si="1" ref="E12:E17">E3/$D2</f>
        <v>0.0003154905878641287</v>
      </c>
      <c r="F12" s="27">
        <f aca="true" t="shared" si="2" ref="F12:H17">F3/$D2</f>
        <v>0.21758334209696079</v>
      </c>
      <c r="G12" s="27">
        <f t="shared" si="2"/>
        <v>0.02639604585129877</v>
      </c>
      <c r="H12" s="27">
        <f t="shared" si="2"/>
        <v>0.6393942580713009</v>
      </c>
    </row>
    <row r="13" spans="1:8" ht="15">
      <c r="A13" s="3">
        <v>3</v>
      </c>
      <c r="B13" s="27">
        <f t="shared" si="0"/>
        <v>0.0018</v>
      </c>
      <c r="C13" s="27">
        <f t="shared" si="0"/>
        <v>0.519</v>
      </c>
      <c r="D13" s="27">
        <f t="shared" si="0"/>
        <v>0.4792</v>
      </c>
      <c r="E13" s="27">
        <f t="shared" si="1"/>
        <v>0.001344628210299852</v>
      </c>
      <c r="F13" s="27">
        <f t="shared" si="2"/>
        <v>0.354309533414011</v>
      </c>
      <c r="G13" s="27">
        <f t="shared" si="2"/>
        <v>0.033346779615436334</v>
      </c>
      <c r="H13" s="27">
        <f t="shared" si="2"/>
        <v>0.5393303751512707</v>
      </c>
    </row>
    <row r="14" spans="1:8" ht="15">
      <c r="A14" s="3">
        <v>4</v>
      </c>
      <c r="B14" s="27">
        <f t="shared" si="0"/>
        <v>0.002</v>
      </c>
      <c r="C14" s="27">
        <f t="shared" si="0"/>
        <v>0.5879</v>
      </c>
      <c r="D14" s="27">
        <f t="shared" si="0"/>
        <v>0.4101</v>
      </c>
      <c r="E14" s="27">
        <f t="shared" si="1"/>
        <v>0.00041736227045075126</v>
      </c>
      <c r="F14" s="27">
        <f t="shared" si="2"/>
        <v>0.14378130217028381</v>
      </c>
      <c r="G14" s="27">
        <f t="shared" si="2"/>
        <v>0.0496661101836394</v>
      </c>
      <c r="H14" s="27">
        <f t="shared" si="2"/>
        <v>0.2871452420701169</v>
      </c>
    </row>
    <row r="15" spans="1:8" ht="15">
      <c r="A15" s="3">
        <v>5</v>
      </c>
      <c r="B15" s="27">
        <f t="shared" si="0"/>
        <v>0.0025</v>
      </c>
      <c r="C15" s="27">
        <f t="shared" si="0"/>
        <v>0.63</v>
      </c>
      <c r="D15" s="27">
        <f t="shared" si="0"/>
        <v>0.3675</v>
      </c>
      <c r="E15" s="27">
        <f t="shared" si="1"/>
        <v>0.00121921482565228</v>
      </c>
      <c r="F15" s="27">
        <f t="shared" si="2"/>
        <v>0.10265788831992197</v>
      </c>
      <c r="G15" s="27">
        <f t="shared" si="2"/>
        <v>0.05754693977078761</v>
      </c>
      <c r="H15" s="27">
        <f t="shared" si="2"/>
        <v>0.16752011704462327</v>
      </c>
    </row>
    <row r="16" spans="1:8" ht="15">
      <c r="A16" s="3">
        <v>6</v>
      </c>
      <c r="B16" s="27">
        <f t="shared" si="0"/>
        <v>0.0033</v>
      </c>
      <c r="C16" s="27">
        <f t="shared" si="0"/>
        <v>0.6566</v>
      </c>
      <c r="D16" s="27">
        <f t="shared" si="0"/>
        <v>0.3401</v>
      </c>
      <c r="E16" s="27">
        <f t="shared" si="1"/>
        <v>0.0021768707482993197</v>
      </c>
      <c r="F16" s="27">
        <f t="shared" si="2"/>
        <v>0.07238095238095238</v>
      </c>
      <c r="G16" s="27">
        <f t="shared" si="2"/>
        <v>0.06285714285714286</v>
      </c>
      <c r="H16" s="27">
        <f t="shared" si="2"/>
        <v>0.07238095238095238</v>
      </c>
    </row>
    <row r="17" spans="1:8" ht="15.75" thickBot="1">
      <c r="A17" s="4">
        <v>7</v>
      </c>
      <c r="B17" s="27">
        <f t="shared" si="0"/>
        <v>0.0256</v>
      </c>
      <c r="C17" s="27">
        <f t="shared" si="0"/>
        <v>0.6566</v>
      </c>
      <c r="D17" s="27">
        <f t="shared" si="0"/>
        <v>0.3178</v>
      </c>
      <c r="E17" s="27">
        <f t="shared" si="1"/>
        <v>0.06556895030873272</v>
      </c>
      <c r="F17" s="27"/>
      <c r="G17" s="27">
        <f t="shared" si="2"/>
        <v>0.06556895030873272</v>
      </c>
      <c r="H17" s="27"/>
    </row>
  </sheetData>
  <sheetProtection/>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H17"/>
  <sheetViews>
    <sheetView workbookViewId="0" topLeftCell="A1">
      <selection activeCell="H17" sqref="H17"/>
    </sheetView>
  </sheetViews>
  <sheetFormatPr defaultColWidth="8.8515625" defaultRowHeight="12.75"/>
  <cols>
    <col min="1" max="1" width="8.8515625" style="0" customWidth="1"/>
    <col min="2" max="3" width="10.421875" style="0" bestFit="1" customWidth="1"/>
  </cols>
  <sheetData>
    <row r="1" spans="1:8" ht="45.75" thickBot="1">
      <c r="A1" s="1" t="s">
        <v>0</v>
      </c>
      <c r="B1" s="2" t="s">
        <v>3</v>
      </c>
      <c r="C1" s="2" t="s">
        <v>4</v>
      </c>
      <c r="D1" s="2" t="s">
        <v>5</v>
      </c>
      <c r="E1" s="2" t="s">
        <v>1</v>
      </c>
      <c r="F1" s="2" t="s">
        <v>2</v>
      </c>
      <c r="G1" s="2" t="s">
        <v>6</v>
      </c>
      <c r="H1" s="2" t="s">
        <v>7</v>
      </c>
    </row>
    <row r="2" spans="1:8" ht="15">
      <c r="A2" s="3">
        <v>1</v>
      </c>
      <c r="B2" s="23">
        <v>9</v>
      </c>
      <c r="C2" s="23">
        <v>269</v>
      </c>
      <c r="D2" s="23">
        <v>9722</v>
      </c>
      <c r="E2" s="23"/>
      <c r="F2" s="23"/>
      <c r="G2" s="25"/>
      <c r="H2" s="25"/>
    </row>
    <row r="3" spans="1:8" ht="15">
      <c r="A3" s="3">
        <v>2</v>
      </c>
      <c r="B3" s="23">
        <v>20</v>
      </c>
      <c r="C3" s="23">
        <v>1438</v>
      </c>
      <c r="D3" s="23">
        <v>8542</v>
      </c>
      <c r="E3" s="23">
        <v>11</v>
      </c>
      <c r="F3" s="23">
        <v>1169</v>
      </c>
      <c r="G3" s="25">
        <f>SUM(E3:E$8)</f>
        <v>920</v>
      </c>
      <c r="H3" s="25">
        <f>SUM(F3:F$8)</f>
        <v>4145</v>
      </c>
    </row>
    <row r="4" spans="1:8" ht="15">
      <c r="A4" s="3">
        <v>3</v>
      </c>
      <c r="B4" s="23">
        <v>57</v>
      </c>
      <c r="C4" s="23">
        <v>3329</v>
      </c>
      <c r="D4" s="23">
        <v>6614</v>
      </c>
      <c r="E4" s="23">
        <v>37</v>
      </c>
      <c r="F4" s="23">
        <v>1891</v>
      </c>
      <c r="G4" s="25">
        <f>SUM(E4:E$8)</f>
        <v>909</v>
      </c>
      <c r="H4" s="25">
        <f>SUM(F4:F$8)</f>
        <v>2976</v>
      </c>
    </row>
    <row r="5" spans="1:8" ht="15">
      <c r="A5" s="3">
        <v>4</v>
      </c>
      <c r="B5" s="23">
        <v>88</v>
      </c>
      <c r="C5" s="23">
        <v>3869</v>
      </c>
      <c r="D5" s="23">
        <v>6043</v>
      </c>
      <c r="E5" s="23">
        <v>31</v>
      </c>
      <c r="F5" s="23">
        <v>540</v>
      </c>
      <c r="G5" s="25">
        <f>SUM(E5:E$8)</f>
        <v>872</v>
      </c>
      <c r="H5" s="25">
        <f>SUM(F5:F$8)</f>
        <v>1085</v>
      </c>
    </row>
    <row r="6" spans="1:8" ht="15">
      <c r="A6" s="3">
        <v>5</v>
      </c>
      <c r="B6" s="23">
        <v>119</v>
      </c>
      <c r="C6" s="23">
        <v>4202</v>
      </c>
      <c r="D6" s="23">
        <v>5679</v>
      </c>
      <c r="E6" s="23">
        <v>31</v>
      </c>
      <c r="F6" s="23">
        <v>333</v>
      </c>
      <c r="G6" s="25">
        <f>SUM(E6:E$8)</f>
        <v>841</v>
      </c>
      <c r="H6" s="25">
        <f>SUM(F6:F$8)</f>
        <v>545</v>
      </c>
    </row>
    <row r="7" spans="1:8" ht="15">
      <c r="A7" s="3">
        <v>6</v>
      </c>
      <c r="B7" s="23">
        <v>136</v>
      </c>
      <c r="C7" s="23">
        <v>4414</v>
      </c>
      <c r="D7" s="23">
        <v>5450</v>
      </c>
      <c r="E7" s="23">
        <v>17</v>
      </c>
      <c r="F7" s="23">
        <v>212</v>
      </c>
      <c r="G7" s="25">
        <f>SUM(E7:E$8)</f>
        <v>810</v>
      </c>
      <c r="H7" s="25">
        <f>SUM(F7:F$8)</f>
        <v>212</v>
      </c>
    </row>
    <row r="8" spans="1:8" ht="15.75" thickBot="1">
      <c r="A8" s="4">
        <v>7</v>
      </c>
      <c r="B8" s="24">
        <v>929</v>
      </c>
      <c r="C8" s="24">
        <v>4414</v>
      </c>
      <c r="D8" s="24">
        <v>4657</v>
      </c>
      <c r="E8" s="24">
        <v>793</v>
      </c>
      <c r="F8" s="24"/>
      <c r="G8" s="25">
        <f>SUM(E8:E$8)</f>
        <v>793</v>
      </c>
      <c r="H8" s="25">
        <f>SUM(F8:F$8)</f>
        <v>0</v>
      </c>
    </row>
    <row r="9" spans="1:8" ht="15">
      <c r="A9" s="26"/>
      <c r="B9" s="26"/>
      <c r="C9" s="26"/>
      <c r="D9" s="26"/>
      <c r="E9" s="26"/>
      <c r="F9" s="26"/>
      <c r="G9" s="26"/>
      <c r="H9" s="26"/>
    </row>
    <row r="10" spans="1:8" ht="15">
      <c r="A10" s="26"/>
      <c r="B10" s="26"/>
      <c r="C10" s="26"/>
      <c r="D10" s="26"/>
      <c r="E10" s="26"/>
      <c r="F10" s="26"/>
      <c r="G10" s="26"/>
      <c r="H10" s="26"/>
    </row>
    <row r="11" spans="1:8" ht="15">
      <c r="A11" s="3">
        <v>1</v>
      </c>
      <c r="B11" s="27">
        <f>B2/SUM($B2:$D2)</f>
        <v>0.0009</v>
      </c>
      <c r="C11" s="27">
        <f>C2/SUM($B2:$D2)</f>
        <v>0.0269</v>
      </c>
      <c r="D11" s="27">
        <f>D2/SUM($B2:$D2)</f>
        <v>0.9722</v>
      </c>
      <c r="E11" s="27"/>
      <c r="F11" s="27"/>
      <c r="G11" s="27"/>
      <c r="H11" s="27"/>
    </row>
    <row r="12" spans="1:8" ht="15">
      <c r="A12" s="3">
        <v>2</v>
      </c>
      <c r="B12" s="27">
        <f aca="true" t="shared" si="0" ref="B12:D17">B3/SUM($B3:$D3)</f>
        <v>0.002</v>
      </c>
      <c r="C12" s="27">
        <f t="shared" si="0"/>
        <v>0.1438</v>
      </c>
      <c r="D12" s="27">
        <f t="shared" si="0"/>
        <v>0.8542</v>
      </c>
      <c r="E12" s="27">
        <f aca="true" t="shared" si="1" ref="E12:H17">E3/$D2</f>
        <v>0.0011314544332441884</v>
      </c>
      <c r="F12" s="27">
        <f t="shared" si="1"/>
        <v>0.12024274840567785</v>
      </c>
      <c r="G12" s="27">
        <f t="shared" si="1"/>
        <v>0.09463073441678667</v>
      </c>
      <c r="H12" s="27">
        <f t="shared" si="1"/>
        <v>0.42635260234519645</v>
      </c>
    </row>
    <row r="13" spans="1:8" ht="15">
      <c r="A13" s="3">
        <v>3</v>
      </c>
      <c r="B13" s="27">
        <f t="shared" si="0"/>
        <v>0.0057</v>
      </c>
      <c r="C13" s="27">
        <f t="shared" si="0"/>
        <v>0.3329</v>
      </c>
      <c r="D13" s="27">
        <f t="shared" si="0"/>
        <v>0.6614</v>
      </c>
      <c r="E13" s="27">
        <f t="shared" si="1"/>
        <v>0.00433153828143292</v>
      </c>
      <c r="F13" s="27">
        <f t="shared" si="1"/>
        <v>0.22137672676188247</v>
      </c>
      <c r="G13" s="27">
        <f t="shared" si="1"/>
        <v>0.10641535940060876</v>
      </c>
      <c r="H13" s="27">
        <f t="shared" si="1"/>
        <v>0.3483961601498478</v>
      </c>
    </row>
    <row r="14" spans="1:8" ht="15">
      <c r="A14" s="3">
        <v>4</v>
      </c>
      <c r="B14" s="27">
        <f t="shared" si="0"/>
        <v>0.0088</v>
      </c>
      <c r="C14" s="27">
        <f t="shared" si="0"/>
        <v>0.3869</v>
      </c>
      <c r="D14" s="27">
        <f t="shared" si="0"/>
        <v>0.6043</v>
      </c>
      <c r="E14" s="27">
        <f t="shared" si="1"/>
        <v>0.00468702751738736</v>
      </c>
      <c r="F14" s="27">
        <f t="shared" si="1"/>
        <v>0.08164499546416693</v>
      </c>
      <c r="G14" s="27">
        <f t="shared" si="1"/>
        <v>0.1318415482310251</v>
      </c>
      <c r="H14" s="27">
        <f t="shared" si="1"/>
        <v>0.1640459631085576</v>
      </c>
    </row>
    <row r="15" spans="1:8" ht="15">
      <c r="A15" s="3">
        <v>5</v>
      </c>
      <c r="B15" s="27">
        <f t="shared" si="0"/>
        <v>0.0119</v>
      </c>
      <c r="C15" s="27">
        <f t="shared" si="0"/>
        <v>0.4202</v>
      </c>
      <c r="D15" s="27">
        <f t="shared" si="0"/>
        <v>0.5679</v>
      </c>
      <c r="E15" s="27">
        <f t="shared" si="1"/>
        <v>0.005129902366374318</v>
      </c>
      <c r="F15" s="27">
        <f t="shared" si="1"/>
        <v>0.055105080258149926</v>
      </c>
      <c r="G15" s="27">
        <f t="shared" si="1"/>
        <v>0.13916928677809035</v>
      </c>
      <c r="H15" s="27">
        <f t="shared" si="1"/>
        <v>0.09018699321529042</v>
      </c>
    </row>
    <row r="16" spans="1:8" ht="15">
      <c r="A16" s="3">
        <v>6</v>
      </c>
      <c r="B16" s="27">
        <f t="shared" si="0"/>
        <v>0.0136</v>
      </c>
      <c r="C16" s="27">
        <f t="shared" si="0"/>
        <v>0.4414</v>
      </c>
      <c r="D16" s="27">
        <f t="shared" si="0"/>
        <v>0.545</v>
      </c>
      <c r="E16" s="27">
        <f t="shared" si="1"/>
        <v>0.002993484768445149</v>
      </c>
      <c r="F16" s="27">
        <f t="shared" si="1"/>
        <v>0.03733051593590421</v>
      </c>
      <c r="G16" s="27">
        <f t="shared" si="1"/>
        <v>0.14263074484944532</v>
      </c>
      <c r="H16" s="27">
        <f t="shared" si="1"/>
        <v>0.03733051593590421</v>
      </c>
    </row>
    <row r="17" spans="1:8" ht="15.75" thickBot="1">
      <c r="A17" s="4">
        <v>7</v>
      </c>
      <c r="B17" s="27">
        <f t="shared" si="0"/>
        <v>0.0929</v>
      </c>
      <c r="C17" s="27">
        <f t="shared" si="0"/>
        <v>0.4414</v>
      </c>
      <c r="D17" s="27">
        <f t="shared" si="0"/>
        <v>0.4657</v>
      </c>
      <c r="E17" s="27">
        <f t="shared" si="1"/>
        <v>0.14550458715596332</v>
      </c>
      <c r="F17" s="27"/>
      <c r="G17" s="27">
        <f t="shared" si="1"/>
        <v>0.14550458715596332</v>
      </c>
      <c r="H17" s="27"/>
    </row>
  </sheetData>
  <sheetProtection/>
  <printOptions/>
  <pageMargins left="0.75" right="0.75" top="1" bottom="1"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H17"/>
  <sheetViews>
    <sheetView workbookViewId="0" topLeftCell="A1">
      <selection activeCell="F8" sqref="F8"/>
    </sheetView>
  </sheetViews>
  <sheetFormatPr defaultColWidth="8.8515625" defaultRowHeight="12.75"/>
  <cols>
    <col min="1" max="1" width="8.8515625" style="0" customWidth="1"/>
    <col min="2" max="3" width="10.421875" style="0" bestFit="1" customWidth="1"/>
  </cols>
  <sheetData>
    <row r="1" spans="1:8" ht="45.75" thickBot="1">
      <c r="A1" s="1" t="s">
        <v>0</v>
      </c>
      <c r="B1" s="2" t="s">
        <v>3</v>
      </c>
      <c r="C1" s="2" t="s">
        <v>4</v>
      </c>
      <c r="D1" s="2" t="s">
        <v>5</v>
      </c>
      <c r="E1" s="2" t="s">
        <v>1</v>
      </c>
      <c r="F1" s="2" t="s">
        <v>2</v>
      </c>
      <c r="G1" s="2" t="s">
        <v>6</v>
      </c>
      <c r="H1" s="2" t="s">
        <v>7</v>
      </c>
    </row>
    <row r="2" spans="1:8" ht="15">
      <c r="A2" s="3">
        <v>1</v>
      </c>
      <c r="B2" s="23">
        <v>19</v>
      </c>
      <c r="C2" s="23">
        <v>109</v>
      </c>
      <c r="D2" s="23">
        <v>9872</v>
      </c>
      <c r="E2" s="23"/>
      <c r="F2" s="23"/>
      <c r="G2" s="25"/>
      <c r="H2" s="25"/>
    </row>
    <row r="3" spans="1:8" ht="15">
      <c r="A3" s="3">
        <v>2</v>
      </c>
      <c r="B3" s="23">
        <v>65</v>
      </c>
      <c r="C3" s="23">
        <v>740</v>
      </c>
      <c r="D3" s="23">
        <v>9195</v>
      </c>
      <c r="E3" s="23">
        <v>46</v>
      </c>
      <c r="F3" s="23">
        <v>631</v>
      </c>
      <c r="G3" s="25">
        <f>SUM(E3:E$8)</f>
        <v>2466</v>
      </c>
      <c r="H3" s="25">
        <f>SUM(F3:F$8)</f>
        <v>2223</v>
      </c>
    </row>
    <row r="4" spans="1:8" ht="15">
      <c r="A4" s="3">
        <v>3</v>
      </c>
      <c r="B4" s="23">
        <v>209</v>
      </c>
      <c r="C4" s="23">
        <v>1794</v>
      </c>
      <c r="D4" s="23">
        <v>7997</v>
      </c>
      <c r="E4" s="23">
        <v>144</v>
      </c>
      <c r="F4" s="23">
        <v>1054</v>
      </c>
      <c r="G4" s="25">
        <f>SUM(E4:E$8)</f>
        <v>2420</v>
      </c>
      <c r="H4" s="25">
        <f>SUM(F4:F$8)</f>
        <v>1592</v>
      </c>
    </row>
    <row r="5" spans="1:8" ht="15">
      <c r="A5" s="3">
        <v>4</v>
      </c>
      <c r="B5" s="23">
        <v>331</v>
      </c>
      <c r="C5" s="23">
        <v>2084</v>
      </c>
      <c r="D5" s="23">
        <v>7585</v>
      </c>
      <c r="E5" s="23">
        <v>122</v>
      </c>
      <c r="F5" s="23">
        <v>290</v>
      </c>
      <c r="G5" s="25">
        <f>SUM(E5:E$8)</f>
        <v>2276</v>
      </c>
      <c r="H5" s="25">
        <f>SUM(F5:F$8)</f>
        <v>538</v>
      </c>
    </row>
    <row r="6" spans="1:8" ht="15">
      <c r="A6" s="3">
        <v>5</v>
      </c>
      <c r="B6" s="23">
        <v>441</v>
      </c>
      <c r="C6" s="23">
        <v>2230</v>
      </c>
      <c r="D6" s="23">
        <v>7329</v>
      </c>
      <c r="E6" s="23">
        <v>110</v>
      </c>
      <c r="F6" s="23">
        <v>146</v>
      </c>
      <c r="G6" s="25">
        <f>SUM(E6:E$8)</f>
        <v>2154</v>
      </c>
      <c r="H6" s="25">
        <f>SUM(F6:F$8)</f>
        <v>248</v>
      </c>
    </row>
    <row r="7" spans="1:8" ht="15">
      <c r="A7" s="3">
        <v>6</v>
      </c>
      <c r="B7" s="23">
        <v>543</v>
      </c>
      <c r="C7" s="23">
        <v>2332</v>
      </c>
      <c r="D7" s="23">
        <v>7125</v>
      </c>
      <c r="E7" s="23">
        <v>102</v>
      </c>
      <c r="F7" s="23">
        <v>102</v>
      </c>
      <c r="G7" s="25">
        <f>SUM(E7:E$8)</f>
        <v>2044</v>
      </c>
      <c r="H7" s="25">
        <f>SUM(F7:F$8)</f>
        <v>102</v>
      </c>
    </row>
    <row r="8" spans="1:8" ht="15.75" thickBot="1">
      <c r="A8" s="4">
        <v>7</v>
      </c>
      <c r="B8" s="24">
        <v>2485</v>
      </c>
      <c r="C8" s="24">
        <v>2332</v>
      </c>
      <c r="D8" s="24">
        <v>5183</v>
      </c>
      <c r="E8" s="24">
        <v>1942</v>
      </c>
      <c r="F8" s="24"/>
      <c r="G8" s="25">
        <f>SUM(E8:E$8)</f>
        <v>1942</v>
      </c>
      <c r="H8" s="25">
        <f>SUM(F8:F$8)</f>
        <v>0</v>
      </c>
    </row>
    <row r="9" spans="1:8" ht="15">
      <c r="A9" s="26"/>
      <c r="B9" s="26"/>
      <c r="C9" s="26"/>
      <c r="D9" s="26"/>
      <c r="E9" s="26"/>
      <c r="F9" s="26"/>
      <c r="G9" s="26"/>
      <c r="H9" s="26"/>
    </row>
    <row r="10" spans="1:8" ht="15">
      <c r="A10" s="26"/>
      <c r="B10" s="26"/>
      <c r="C10" s="26"/>
      <c r="D10" s="26"/>
      <c r="E10" s="26"/>
      <c r="F10" s="26"/>
      <c r="G10" s="26"/>
      <c r="H10" s="26"/>
    </row>
    <row r="11" spans="1:8" ht="15">
      <c r="A11" s="3">
        <v>1</v>
      </c>
      <c r="B11" s="27">
        <f>B2/SUM($B2:$D2)</f>
        <v>0.0019</v>
      </c>
      <c r="C11" s="27">
        <f>C2/SUM($B2:$D2)</f>
        <v>0.0109</v>
      </c>
      <c r="D11" s="27">
        <f>D2/SUM($B2:$D2)</f>
        <v>0.9872</v>
      </c>
      <c r="E11" s="27"/>
      <c r="F11" s="27"/>
      <c r="G11" s="27"/>
      <c r="H11" s="27"/>
    </row>
    <row r="12" spans="1:8" ht="15">
      <c r="A12" s="3">
        <v>2</v>
      </c>
      <c r="B12" s="27">
        <f aca="true" t="shared" si="0" ref="B12:D17">B3/SUM($B3:$D3)</f>
        <v>0.0065</v>
      </c>
      <c r="C12" s="27">
        <f t="shared" si="0"/>
        <v>0.074</v>
      </c>
      <c r="D12" s="27">
        <f t="shared" si="0"/>
        <v>0.9195</v>
      </c>
      <c r="E12" s="27">
        <f aca="true" t="shared" si="1" ref="E12:H17">E3/$D2</f>
        <v>0.004659643435980551</v>
      </c>
      <c r="F12" s="27">
        <f t="shared" si="1"/>
        <v>0.06391815235008104</v>
      </c>
      <c r="G12" s="27">
        <f t="shared" si="1"/>
        <v>0.24979740680713128</v>
      </c>
      <c r="H12" s="27">
        <f t="shared" si="1"/>
        <v>0.22518233387358186</v>
      </c>
    </row>
    <row r="13" spans="1:8" ht="15">
      <c r="A13" s="3">
        <v>3</v>
      </c>
      <c r="B13" s="27">
        <f t="shared" si="0"/>
        <v>0.0209</v>
      </c>
      <c r="C13" s="27">
        <f t="shared" si="0"/>
        <v>0.1794</v>
      </c>
      <c r="D13" s="27">
        <f t="shared" si="0"/>
        <v>0.7997</v>
      </c>
      <c r="E13" s="27">
        <f t="shared" si="1"/>
        <v>0.01566068515497553</v>
      </c>
      <c r="F13" s="27">
        <f t="shared" si="1"/>
        <v>0.11462751495377922</v>
      </c>
      <c r="G13" s="27">
        <f t="shared" si="1"/>
        <v>0.26318651441000546</v>
      </c>
      <c r="H13" s="27">
        <f t="shared" si="1"/>
        <v>0.17313757476889613</v>
      </c>
    </row>
    <row r="14" spans="1:8" ht="15">
      <c r="A14" s="3">
        <v>4</v>
      </c>
      <c r="B14" s="27">
        <f t="shared" si="0"/>
        <v>0.0331</v>
      </c>
      <c r="C14" s="27">
        <f t="shared" si="0"/>
        <v>0.2084</v>
      </c>
      <c r="D14" s="27">
        <f t="shared" si="0"/>
        <v>0.7585</v>
      </c>
      <c r="E14" s="27">
        <f t="shared" si="1"/>
        <v>0.01525572089533575</v>
      </c>
      <c r="F14" s="27">
        <f t="shared" si="1"/>
        <v>0.03626359884956859</v>
      </c>
      <c r="G14" s="27">
        <f t="shared" si="1"/>
        <v>0.28460672752282107</v>
      </c>
      <c r="H14" s="27">
        <f t="shared" si="1"/>
        <v>0.06727522821057896</v>
      </c>
    </row>
    <row r="15" spans="1:8" ht="15">
      <c r="A15" s="3">
        <v>5</v>
      </c>
      <c r="B15" s="27">
        <f t="shared" si="0"/>
        <v>0.0441</v>
      </c>
      <c r="C15" s="27">
        <f t="shared" si="0"/>
        <v>0.223</v>
      </c>
      <c r="D15" s="27">
        <f t="shared" si="0"/>
        <v>0.7329</v>
      </c>
      <c r="E15" s="27">
        <f t="shared" si="1"/>
        <v>0.014502307185234015</v>
      </c>
      <c r="F15" s="27">
        <f t="shared" si="1"/>
        <v>0.019248516809492418</v>
      </c>
      <c r="G15" s="27">
        <f t="shared" si="1"/>
        <v>0.2839815425181279</v>
      </c>
      <c r="H15" s="27">
        <f t="shared" si="1"/>
        <v>0.03269611074489123</v>
      </c>
    </row>
    <row r="16" spans="1:8" ht="15">
      <c r="A16" s="3">
        <v>6</v>
      </c>
      <c r="B16" s="27">
        <f t="shared" si="0"/>
        <v>0.0543</v>
      </c>
      <c r="C16" s="27">
        <f t="shared" si="0"/>
        <v>0.2332</v>
      </c>
      <c r="D16" s="27">
        <f t="shared" si="0"/>
        <v>0.7125</v>
      </c>
      <c r="E16" s="27">
        <f t="shared" si="1"/>
        <v>0.01391731477691363</v>
      </c>
      <c r="F16" s="27">
        <f t="shared" si="1"/>
        <v>0.01391731477691363</v>
      </c>
      <c r="G16" s="27">
        <f t="shared" si="1"/>
        <v>0.27889207258834764</v>
      </c>
      <c r="H16" s="27">
        <f t="shared" si="1"/>
        <v>0.01391731477691363</v>
      </c>
    </row>
    <row r="17" spans="1:8" ht="15.75" thickBot="1">
      <c r="A17" s="4">
        <v>7</v>
      </c>
      <c r="B17" s="27">
        <f t="shared" si="0"/>
        <v>0.2485</v>
      </c>
      <c r="C17" s="27">
        <f t="shared" si="0"/>
        <v>0.2332</v>
      </c>
      <c r="D17" s="27">
        <f t="shared" si="0"/>
        <v>0.5183</v>
      </c>
      <c r="E17" s="27">
        <f t="shared" si="1"/>
        <v>0.27256140350877195</v>
      </c>
      <c r="F17" s="27"/>
      <c r="G17" s="27">
        <f t="shared" si="1"/>
        <v>0.27256140350877195</v>
      </c>
      <c r="H17" s="27"/>
    </row>
  </sheetData>
  <sheetProtection/>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H17"/>
  <sheetViews>
    <sheetView workbookViewId="0" topLeftCell="A1">
      <selection activeCell="F8" sqref="F8"/>
    </sheetView>
  </sheetViews>
  <sheetFormatPr defaultColWidth="8.8515625" defaultRowHeight="12.75"/>
  <cols>
    <col min="1" max="1" width="8.8515625" style="0" customWidth="1"/>
    <col min="2" max="3" width="10.421875" style="0" bestFit="1" customWidth="1"/>
  </cols>
  <sheetData>
    <row r="1" spans="1:8" ht="45.75" thickBot="1">
      <c r="A1" s="1" t="s">
        <v>0</v>
      </c>
      <c r="B1" s="2" t="s">
        <v>3</v>
      </c>
      <c r="C1" s="2" t="s">
        <v>4</v>
      </c>
      <c r="D1" s="2" t="s">
        <v>5</v>
      </c>
      <c r="E1" s="2" t="s">
        <v>8</v>
      </c>
      <c r="F1" s="2" t="s">
        <v>2</v>
      </c>
      <c r="G1" s="2" t="s">
        <v>6</v>
      </c>
      <c r="H1" s="2" t="s">
        <v>7</v>
      </c>
    </row>
    <row r="2" spans="1:8" ht="15">
      <c r="A2" s="3">
        <v>1</v>
      </c>
      <c r="B2" s="23">
        <v>60</v>
      </c>
      <c r="C2" s="23">
        <v>37</v>
      </c>
      <c r="D2" s="23">
        <v>9903</v>
      </c>
      <c r="E2" s="23"/>
      <c r="F2" s="23"/>
      <c r="G2" s="25"/>
      <c r="H2" s="25"/>
    </row>
    <row r="3" spans="1:8" ht="15">
      <c r="A3" s="3">
        <v>2</v>
      </c>
      <c r="B3" s="23">
        <v>247</v>
      </c>
      <c r="C3" s="23">
        <v>275</v>
      </c>
      <c r="D3" s="23">
        <v>9478</v>
      </c>
      <c r="E3" s="23">
        <v>187</v>
      </c>
      <c r="F3" s="23">
        <v>238</v>
      </c>
      <c r="G3" s="25">
        <f>SUM(E3:E$8)</f>
        <v>4801</v>
      </c>
      <c r="H3" s="25">
        <f>SUM(F3:F$8)</f>
        <v>915</v>
      </c>
    </row>
    <row r="4" spans="1:8" ht="15">
      <c r="A4" s="3">
        <v>3</v>
      </c>
      <c r="B4" s="23">
        <v>617</v>
      </c>
      <c r="C4" s="23">
        <v>727</v>
      </c>
      <c r="D4" s="23">
        <v>8656</v>
      </c>
      <c r="E4" s="23">
        <v>370</v>
      </c>
      <c r="F4" s="23">
        <v>452</v>
      </c>
      <c r="G4" s="25">
        <f>SUM(E4:E$8)</f>
        <v>4614</v>
      </c>
      <c r="H4" s="25">
        <f>SUM(F4:F$8)</f>
        <v>677</v>
      </c>
    </row>
    <row r="5" spans="1:8" ht="15">
      <c r="A5" s="3">
        <v>4</v>
      </c>
      <c r="B5" s="23">
        <v>998</v>
      </c>
      <c r="C5" s="23">
        <v>851</v>
      </c>
      <c r="D5" s="23">
        <v>8151</v>
      </c>
      <c r="E5" s="23">
        <v>381</v>
      </c>
      <c r="F5" s="23">
        <v>124</v>
      </c>
      <c r="G5" s="25">
        <f>SUM(E5:E$8)</f>
        <v>4244</v>
      </c>
      <c r="H5" s="25">
        <f>SUM(F5:F$8)</f>
        <v>225</v>
      </c>
    </row>
    <row r="6" spans="1:8" ht="15">
      <c r="A6" s="3">
        <v>5</v>
      </c>
      <c r="B6" s="23">
        <v>1336</v>
      </c>
      <c r="C6" s="23">
        <v>916</v>
      </c>
      <c r="D6" s="23">
        <v>7748</v>
      </c>
      <c r="E6" s="23">
        <v>338</v>
      </c>
      <c r="F6" s="23">
        <v>65</v>
      </c>
      <c r="G6" s="25">
        <f>SUM(E6:E$8)</f>
        <v>3863</v>
      </c>
      <c r="H6" s="25">
        <f>SUM(F6:F$8)</f>
        <v>101</v>
      </c>
    </row>
    <row r="7" spans="1:8" ht="15">
      <c r="A7" s="3">
        <v>6</v>
      </c>
      <c r="B7" s="23">
        <v>1622</v>
      </c>
      <c r="C7" s="23">
        <v>952</v>
      </c>
      <c r="D7" s="23">
        <v>7426</v>
      </c>
      <c r="E7" s="23">
        <v>286</v>
      </c>
      <c r="F7" s="23">
        <v>36</v>
      </c>
      <c r="G7" s="25">
        <f>SUM(E7:E$8)</f>
        <v>3525</v>
      </c>
      <c r="H7" s="25">
        <f>SUM(F7:F$8)</f>
        <v>36</v>
      </c>
    </row>
    <row r="8" spans="1:8" ht="15.75" thickBot="1">
      <c r="A8" s="4">
        <v>7</v>
      </c>
      <c r="B8" s="24">
        <v>4861</v>
      </c>
      <c r="C8" s="24">
        <v>952</v>
      </c>
      <c r="D8" s="24">
        <v>4187</v>
      </c>
      <c r="E8" s="24">
        <v>3239</v>
      </c>
      <c r="F8" s="24"/>
      <c r="G8" s="25">
        <f>SUM(E8:E$8)</f>
        <v>3239</v>
      </c>
      <c r="H8" s="25">
        <f>SUM(F8:F$8)</f>
        <v>0</v>
      </c>
    </row>
    <row r="9" spans="1:8" ht="15">
      <c r="A9" s="26"/>
      <c r="B9" s="26"/>
      <c r="C9" s="26"/>
      <c r="D9" s="26"/>
      <c r="E9" s="26"/>
      <c r="F9" s="26"/>
      <c r="G9" s="26"/>
      <c r="H9" s="26"/>
    </row>
    <row r="10" spans="1:8" ht="15">
      <c r="A10" s="26"/>
      <c r="B10" s="26"/>
      <c r="C10" s="26"/>
      <c r="D10" s="26"/>
      <c r="E10" s="26"/>
      <c r="F10" s="26"/>
      <c r="G10" s="26"/>
      <c r="H10" s="26"/>
    </row>
    <row r="11" spans="1:8" ht="15">
      <c r="A11" s="3">
        <v>1</v>
      </c>
      <c r="B11" s="27">
        <f>B2/SUM($B2:$D2)</f>
        <v>0.006</v>
      </c>
      <c r="C11" s="27">
        <f>C2/SUM($B2:$D2)</f>
        <v>0.0037</v>
      </c>
      <c r="D11" s="27">
        <f>D2/SUM($B2:$D2)</f>
        <v>0.9903</v>
      </c>
      <c r="E11" s="27"/>
      <c r="F11" s="27"/>
      <c r="G11" s="27"/>
      <c r="H11" s="27"/>
    </row>
    <row r="12" spans="1:8" ht="15">
      <c r="A12" s="3">
        <v>2</v>
      </c>
      <c r="B12" s="27">
        <f aca="true" t="shared" si="0" ref="B12:D17">B3/SUM($B3:$D3)</f>
        <v>0.0247</v>
      </c>
      <c r="C12" s="27">
        <f t="shared" si="0"/>
        <v>0.0275</v>
      </c>
      <c r="D12" s="27">
        <f t="shared" si="0"/>
        <v>0.9478</v>
      </c>
      <c r="E12" s="27">
        <f aca="true" t="shared" si="1" ref="E12:H17">E3/$D2</f>
        <v>0.018883166717156417</v>
      </c>
      <c r="F12" s="27">
        <f t="shared" si="1"/>
        <v>0.024033121276380895</v>
      </c>
      <c r="G12" s="27">
        <f t="shared" si="1"/>
        <v>0.4848025850752297</v>
      </c>
      <c r="H12" s="27">
        <f t="shared" si="1"/>
        <v>0.0923962435625568</v>
      </c>
    </row>
    <row r="13" spans="1:8" ht="15">
      <c r="A13" s="3">
        <v>3</v>
      </c>
      <c r="B13" s="27">
        <f t="shared" si="0"/>
        <v>0.0617</v>
      </c>
      <c r="C13" s="27">
        <f t="shared" si="0"/>
        <v>0.0727</v>
      </c>
      <c r="D13" s="27">
        <f t="shared" si="0"/>
        <v>0.8656</v>
      </c>
      <c r="E13" s="27">
        <f t="shared" si="1"/>
        <v>0.03903777168178941</v>
      </c>
      <c r="F13" s="27">
        <f t="shared" si="1"/>
        <v>0.047689385946402194</v>
      </c>
      <c r="G13" s="27">
        <f t="shared" si="1"/>
        <v>0.4868115636210171</v>
      </c>
      <c r="H13" s="27">
        <f t="shared" si="1"/>
        <v>0.07142857142857142</v>
      </c>
    </row>
    <row r="14" spans="1:8" ht="15">
      <c r="A14" s="3">
        <v>4</v>
      </c>
      <c r="B14" s="27">
        <f t="shared" si="0"/>
        <v>0.0998</v>
      </c>
      <c r="C14" s="27">
        <f t="shared" si="0"/>
        <v>0.0851</v>
      </c>
      <c r="D14" s="27">
        <f t="shared" si="0"/>
        <v>0.8151</v>
      </c>
      <c r="E14" s="27">
        <f t="shared" si="1"/>
        <v>0.044015711645101666</v>
      </c>
      <c r="F14" s="27">
        <f t="shared" si="1"/>
        <v>0.01432532347504621</v>
      </c>
      <c r="G14" s="27">
        <f t="shared" si="1"/>
        <v>0.49029574861367836</v>
      </c>
      <c r="H14" s="27">
        <f t="shared" si="1"/>
        <v>0.025993530499075785</v>
      </c>
    </row>
    <row r="15" spans="1:8" ht="15">
      <c r="A15" s="3">
        <v>5</v>
      </c>
      <c r="B15" s="27">
        <f t="shared" si="0"/>
        <v>0.1336</v>
      </c>
      <c r="C15" s="27">
        <f t="shared" si="0"/>
        <v>0.0916</v>
      </c>
      <c r="D15" s="27">
        <f t="shared" si="0"/>
        <v>0.7748</v>
      </c>
      <c r="E15" s="27">
        <f t="shared" si="1"/>
        <v>0.04146730462519936</v>
      </c>
      <c r="F15" s="27">
        <f t="shared" si="1"/>
        <v>0.007974481658692184</v>
      </c>
      <c r="G15" s="27">
        <f t="shared" si="1"/>
        <v>0.4739295791927371</v>
      </c>
      <c r="H15" s="27">
        <f t="shared" si="1"/>
        <v>0.012391117654275549</v>
      </c>
    </row>
    <row r="16" spans="1:8" ht="15">
      <c r="A16" s="3">
        <v>6</v>
      </c>
      <c r="B16" s="27">
        <f t="shared" si="0"/>
        <v>0.1622</v>
      </c>
      <c r="C16" s="27">
        <f t="shared" si="0"/>
        <v>0.0952</v>
      </c>
      <c r="D16" s="27">
        <f t="shared" si="0"/>
        <v>0.7426</v>
      </c>
      <c r="E16" s="27">
        <f t="shared" si="1"/>
        <v>0.03691275167785235</v>
      </c>
      <c r="F16" s="27">
        <f t="shared" si="1"/>
        <v>0.004646360351058337</v>
      </c>
      <c r="G16" s="27">
        <f t="shared" si="1"/>
        <v>0.45495611770779554</v>
      </c>
      <c r="H16" s="27">
        <f t="shared" si="1"/>
        <v>0.004646360351058337</v>
      </c>
    </row>
    <row r="17" spans="1:8" ht="15.75" thickBot="1">
      <c r="A17" s="4">
        <v>7</v>
      </c>
      <c r="B17" s="27">
        <f t="shared" si="0"/>
        <v>0.4861</v>
      </c>
      <c r="C17" s="27">
        <f t="shared" si="0"/>
        <v>0.0952</v>
      </c>
      <c r="D17" s="27">
        <f t="shared" si="0"/>
        <v>0.4187</v>
      </c>
      <c r="E17" s="27">
        <f t="shared" si="1"/>
        <v>0.43617021276595747</v>
      </c>
      <c r="F17" s="27"/>
      <c r="G17" s="27">
        <f t="shared" si="1"/>
        <v>0.43617021276595747</v>
      </c>
      <c r="H17" s="27"/>
    </row>
  </sheetData>
  <sheetProtection/>
  <printOptions/>
  <pageMargins left="0.75" right="0.75" top="1" bottom="1"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H17"/>
  <sheetViews>
    <sheetView workbookViewId="0" topLeftCell="A1">
      <selection activeCell="F8" sqref="F8"/>
    </sheetView>
  </sheetViews>
  <sheetFormatPr defaultColWidth="8.8515625" defaultRowHeight="12.75"/>
  <cols>
    <col min="1" max="1" width="8.8515625" style="0" customWidth="1"/>
    <col min="2" max="3" width="10.421875" style="0" bestFit="1" customWidth="1"/>
  </cols>
  <sheetData>
    <row r="1" spans="1:8" ht="45.75" thickBot="1">
      <c r="A1" s="1" t="s">
        <v>0</v>
      </c>
      <c r="B1" s="2" t="s">
        <v>3</v>
      </c>
      <c r="C1" s="2" t="s">
        <v>4</v>
      </c>
      <c r="D1" s="2" t="s">
        <v>9</v>
      </c>
      <c r="E1" s="2" t="s">
        <v>8</v>
      </c>
      <c r="F1" s="2" t="s">
        <v>2</v>
      </c>
      <c r="G1" s="2" t="s">
        <v>6</v>
      </c>
      <c r="H1" s="2" t="s">
        <v>7</v>
      </c>
    </row>
    <row r="2" spans="1:8" ht="15">
      <c r="A2" s="3">
        <v>1</v>
      </c>
      <c r="B2" s="23">
        <v>169</v>
      </c>
      <c r="C2" s="23">
        <v>17</v>
      </c>
      <c r="D2" s="23">
        <v>9814</v>
      </c>
      <c r="E2" s="23"/>
      <c r="F2" s="23"/>
      <c r="G2" s="25"/>
      <c r="H2" s="25"/>
    </row>
    <row r="3" spans="1:8" ht="15">
      <c r="A3" s="3">
        <v>2</v>
      </c>
      <c r="B3" s="23">
        <v>626</v>
      </c>
      <c r="C3" s="23">
        <v>85</v>
      </c>
      <c r="D3" s="23">
        <v>9289</v>
      </c>
      <c r="E3" s="23">
        <v>457</v>
      </c>
      <c r="F3" s="23">
        <v>68</v>
      </c>
      <c r="G3" s="25">
        <f>SUM(E3:E$8)</f>
        <v>7267</v>
      </c>
      <c r="H3" s="25">
        <f>SUM(F3:F$8)</f>
        <v>251</v>
      </c>
    </row>
    <row r="4" spans="1:8" ht="15">
      <c r="A4" s="3">
        <v>3</v>
      </c>
      <c r="B4" s="23">
        <v>1620</v>
      </c>
      <c r="C4" s="23">
        <v>222</v>
      </c>
      <c r="D4" s="23">
        <v>8158</v>
      </c>
      <c r="E4" s="23">
        <v>994</v>
      </c>
      <c r="F4" s="23">
        <v>137</v>
      </c>
      <c r="G4" s="25">
        <f>SUM(E4:E$8)</f>
        <v>6810</v>
      </c>
      <c r="H4" s="25">
        <f>SUM(F4:F$8)</f>
        <v>183</v>
      </c>
    </row>
    <row r="5" spans="1:8" ht="15">
      <c r="A5" s="3">
        <v>4</v>
      </c>
      <c r="B5" s="23">
        <v>2469</v>
      </c>
      <c r="C5" s="23">
        <v>248</v>
      </c>
      <c r="D5" s="23">
        <v>7283</v>
      </c>
      <c r="E5" s="23">
        <v>849</v>
      </c>
      <c r="F5" s="23">
        <v>26</v>
      </c>
      <c r="G5" s="25">
        <f>SUM(E5:E$8)</f>
        <v>5816</v>
      </c>
      <c r="H5" s="25">
        <f>SUM(F5:F$8)</f>
        <v>46</v>
      </c>
    </row>
    <row r="6" spans="1:8" ht="15">
      <c r="A6" s="3">
        <v>5</v>
      </c>
      <c r="B6" s="23">
        <v>3183</v>
      </c>
      <c r="C6" s="23">
        <v>260</v>
      </c>
      <c r="D6" s="23">
        <v>6557</v>
      </c>
      <c r="E6" s="23">
        <v>714</v>
      </c>
      <c r="F6" s="23">
        <v>12</v>
      </c>
      <c r="G6" s="25">
        <f>SUM(E6:E$8)</f>
        <v>4967</v>
      </c>
      <c r="H6" s="25">
        <f>SUM(F6:F$8)</f>
        <v>20</v>
      </c>
    </row>
    <row r="7" spans="1:8" ht="15">
      <c r="A7" s="3">
        <v>6</v>
      </c>
      <c r="B7" s="23">
        <v>3698</v>
      </c>
      <c r="C7" s="23">
        <v>268</v>
      </c>
      <c r="D7" s="23">
        <v>6034</v>
      </c>
      <c r="E7" s="23">
        <v>515</v>
      </c>
      <c r="F7" s="23">
        <v>8</v>
      </c>
      <c r="G7" s="25">
        <f>SUM(E7:E$8)</f>
        <v>4253</v>
      </c>
      <c r="H7" s="25">
        <f>SUM(F7:F$8)</f>
        <v>8</v>
      </c>
    </row>
    <row r="8" spans="1:8" ht="15.75" thickBot="1">
      <c r="A8" s="4">
        <v>7</v>
      </c>
      <c r="B8" s="24">
        <v>7436</v>
      </c>
      <c r="C8" s="24">
        <v>268</v>
      </c>
      <c r="D8" s="24">
        <v>2296</v>
      </c>
      <c r="E8" s="24">
        <v>3738</v>
      </c>
      <c r="F8" s="24"/>
      <c r="G8" s="25">
        <f>SUM(E8:E$8)</f>
        <v>3738</v>
      </c>
      <c r="H8" s="25">
        <f>SUM(F8:F$8)</f>
        <v>0</v>
      </c>
    </row>
    <row r="9" spans="1:8" ht="15">
      <c r="A9" s="26"/>
      <c r="B9" s="26"/>
      <c r="C9" s="26"/>
      <c r="D9" s="26"/>
      <c r="E9" s="26"/>
      <c r="F9" s="26"/>
      <c r="G9" s="26"/>
      <c r="H9" s="26"/>
    </row>
    <row r="10" spans="1:8" ht="15">
      <c r="A10" s="26"/>
      <c r="B10" s="26"/>
      <c r="C10" s="26"/>
      <c r="D10" s="26"/>
      <c r="E10" s="26"/>
      <c r="F10" s="26"/>
      <c r="G10" s="26"/>
      <c r="H10" s="26"/>
    </row>
    <row r="11" spans="1:8" ht="15">
      <c r="A11" s="3">
        <v>1</v>
      </c>
      <c r="B11" s="27">
        <f>B2/SUM($B2:$D2)</f>
        <v>0.0169</v>
      </c>
      <c r="C11" s="27">
        <f>C2/SUM($B2:$D2)</f>
        <v>0.0017</v>
      </c>
      <c r="D11" s="27">
        <f>D2/SUM($B2:$D2)</f>
        <v>0.9814</v>
      </c>
      <c r="E11" s="27"/>
      <c r="F11" s="27"/>
      <c r="G11" s="27"/>
      <c r="H11" s="27"/>
    </row>
    <row r="12" spans="1:8" ht="15">
      <c r="A12" s="3">
        <v>2</v>
      </c>
      <c r="B12" s="27">
        <f aca="true" t="shared" si="0" ref="B12:D17">B3/SUM($B3:$D3)</f>
        <v>0.0626</v>
      </c>
      <c r="C12" s="27">
        <f t="shared" si="0"/>
        <v>0.0085</v>
      </c>
      <c r="D12" s="27">
        <f t="shared" si="0"/>
        <v>0.9289</v>
      </c>
      <c r="E12" s="27">
        <f aca="true" t="shared" si="1" ref="E12:H17">E3/$D2</f>
        <v>0.046566130018341145</v>
      </c>
      <c r="F12" s="27">
        <f t="shared" si="1"/>
        <v>0.006928877114326473</v>
      </c>
      <c r="G12" s="27">
        <f t="shared" si="1"/>
        <v>0.7404727939678011</v>
      </c>
      <c r="H12" s="27">
        <f t="shared" si="1"/>
        <v>0.025575708171999185</v>
      </c>
    </row>
    <row r="13" spans="1:8" ht="15">
      <c r="A13" s="3">
        <v>3</v>
      </c>
      <c r="B13" s="27">
        <f t="shared" si="0"/>
        <v>0.162</v>
      </c>
      <c r="C13" s="27">
        <f t="shared" si="0"/>
        <v>0.0222</v>
      </c>
      <c r="D13" s="27">
        <f t="shared" si="0"/>
        <v>0.8158</v>
      </c>
      <c r="E13" s="27">
        <f t="shared" si="1"/>
        <v>0.10700828937452901</v>
      </c>
      <c r="F13" s="27">
        <f t="shared" si="1"/>
        <v>0.014748627408763053</v>
      </c>
      <c r="G13" s="27">
        <f t="shared" si="1"/>
        <v>0.7331252018516525</v>
      </c>
      <c r="H13" s="27">
        <f t="shared" si="1"/>
        <v>0.01970072128323824</v>
      </c>
    </row>
    <row r="14" spans="1:8" ht="15">
      <c r="A14" s="3">
        <v>4</v>
      </c>
      <c r="B14" s="27">
        <f t="shared" si="0"/>
        <v>0.2469</v>
      </c>
      <c r="C14" s="27">
        <f t="shared" si="0"/>
        <v>0.0248</v>
      </c>
      <c r="D14" s="27">
        <f t="shared" si="0"/>
        <v>0.7283</v>
      </c>
      <c r="E14" s="27">
        <f t="shared" si="1"/>
        <v>0.1040696249080657</v>
      </c>
      <c r="F14" s="27">
        <f t="shared" si="1"/>
        <v>0.003187055650894827</v>
      </c>
      <c r="G14" s="27">
        <f t="shared" si="1"/>
        <v>0.7129198332924737</v>
      </c>
      <c r="H14" s="27">
        <f t="shared" si="1"/>
        <v>0.005638636920813925</v>
      </c>
    </row>
    <row r="15" spans="1:8" ht="15">
      <c r="A15" s="3">
        <v>5</v>
      </c>
      <c r="B15" s="27">
        <f t="shared" si="0"/>
        <v>0.3183</v>
      </c>
      <c r="C15" s="27">
        <f t="shared" si="0"/>
        <v>0.026</v>
      </c>
      <c r="D15" s="27">
        <f t="shared" si="0"/>
        <v>0.6557</v>
      </c>
      <c r="E15" s="27">
        <f t="shared" si="1"/>
        <v>0.0980365234106824</v>
      </c>
      <c r="F15" s="27">
        <f t="shared" si="1"/>
        <v>0.0016476726623644103</v>
      </c>
      <c r="G15" s="27">
        <f t="shared" si="1"/>
        <v>0.6819991761636688</v>
      </c>
      <c r="H15" s="27">
        <f t="shared" si="1"/>
        <v>0.002746121103940684</v>
      </c>
    </row>
    <row r="16" spans="1:8" ht="15">
      <c r="A16" s="3">
        <v>6</v>
      </c>
      <c r="B16" s="27">
        <f t="shared" si="0"/>
        <v>0.3698</v>
      </c>
      <c r="C16" s="27">
        <f t="shared" si="0"/>
        <v>0.0268</v>
      </c>
      <c r="D16" s="27">
        <f t="shared" si="0"/>
        <v>0.6034</v>
      </c>
      <c r="E16" s="27">
        <f t="shared" si="1"/>
        <v>0.07854201616592954</v>
      </c>
      <c r="F16" s="27">
        <f t="shared" si="1"/>
        <v>0.001220070154033857</v>
      </c>
      <c r="G16" s="27">
        <f t="shared" si="1"/>
        <v>0.6486197956382492</v>
      </c>
      <c r="H16" s="27">
        <f t="shared" si="1"/>
        <v>0.001220070154033857</v>
      </c>
    </row>
    <row r="17" spans="1:8" ht="15.75" thickBot="1">
      <c r="A17" s="4">
        <v>7</v>
      </c>
      <c r="B17" s="27">
        <f t="shared" si="0"/>
        <v>0.7436</v>
      </c>
      <c r="C17" s="27">
        <f t="shared" si="0"/>
        <v>0.0268</v>
      </c>
      <c r="D17" s="27">
        <f t="shared" si="0"/>
        <v>0.2296</v>
      </c>
      <c r="E17" s="27">
        <f t="shared" si="1"/>
        <v>0.6194895591647331</v>
      </c>
      <c r="F17" s="27"/>
      <c r="G17" s="27">
        <f t="shared" si="1"/>
        <v>0.6194895591647331</v>
      </c>
      <c r="H17" s="27"/>
    </row>
  </sheetData>
  <sheetProtection/>
  <printOptions/>
  <pageMargins left="0.75" right="0.75" top="1" bottom="1"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1:H17"/>
  <sheetViews>
    <sheetView workbookViewId="0" topLeftCell="A1">
      <selection activeCell="F8" sqref="F8"/>
    </sheetView>
  </sheetViews>
  <sheetFormatPr defaultColWidth="8.8515625" defaultRowHeight="12.75"/>
  <cols>
    <col min="1" max="1" width="8.8515625" style="0" customWidth="1"/>
    <col min="2" max="3" width="10.421875" style="0" bestFit="1" customWidth="1"/>
  </cols>
  <sheetData>
    <row r="1" spans="1:8" ht="45.75" thickBot="1">
      <c r="A1" s="1" t="s">
        <v>0</v>
      </c>
      <c r="B1" s="2" t="s">
        <v>10</v>
      </c>
      <c r="C1" s="2" t="s">
        <v>4</v>
      </c>
      <c r="D1" s="2" t="s">
        <v>5</v>
      </c>
      <c r="E1" s="2" t="s">
        <v>1</v>
      </c>
      <c r="F1" s="2" t="s">
        <v>2</v>
      </c>
      <c r="G1" s="2" t="s">
        <v>6</v>
      </c>
      <c r="H1" s="2" t="s">
        <v>7</v>
      </c>
    </row>
    <row r="2" spans="1:8" ht="15">
      <c r="A2" s="3">
        <v>1</v>
      </c>
      <c r="B2" s="23">
        <v>436</v>
      </c>
      <c r="C2" s="23">
        <v>2</v>
      </c>
      <c r="D2" s="23">
        <v>9562</v>
      </c>
      <c r="E2" s="23"/>
      <c r="F2" s="23"/>
      <c r="G2" s="25"/>
      <c r="H2" s="25"/>
    </row>
    <row r="3" spans="1:8" ht="15">
      <c r="A3" s="3">
        <v>2</v>
      </c>
      <c r="B3" s="23">
        <v>1556</v>
      </c>
      <c r="C3" s="23">
        <v>16</v>
      </c>
      <c r="D3" s="23">
        <v>8428</v>
      </c>
      <c r="E3" s="23">
        <v>1120</v>
      </c>
      <c r="F3" s="23">
        <v>14</v>
      </c>
      <c r="G3" s="25">
        <f>SUM(E3:E$8)</f>
        <v>8760</v>
      </c>
      <c r="H3" s="25">
        <f>SUM(F3:F$8)</f>
        <v>61</v>
      </c>
    </row>
    <row r="4" spans="1:8" ht="15">
      <c r="A4" s="3">
        <v>3</v>
      </c>
      <c r="B4" s="23">
        <v>3404</v>
      </c>
      <c r="C4" s="23">
        <v>55</v>
      </c>
      <c r="D4" s="23">
        <v>6541</v>
      </c>
      <c r="E4" s="23">
        <v>1848</v>
      </c>
      <c r="F4" s="23">
        <v>39</v>
      </c>
      <c r="G4" s="25">
        <f>SUM(E4:E$8)</f>
        <v>7640</v>
      </c>
      <c r="H4" s="25">
        <f>SUM(F4:F$8)</f>
        <v>47</v>
      </c>
    </row>
    <row r="5" spans="1:8" ht="15">
      <c r="A5" s="3">
        <v>4</v>
      </c>
      <c r="B5" s="23">
        <v>4831</v>
      </c>
      <c r="C5" s="23">
        <v>60</v>
      </c>
      <c r="D5" s="23">
        <v>5109</v>
      </c>
      <c r="E5" s="23">
        <v>1427</v>
      </c>
      <c r="F5" s="23">
        <v>5</v>
      </c>
      <c r="G5" s="25">
        <f>SUM(E5:E$8)</f>
        <v>5792</v>
      </c>
      <c r="H5" s="25">
        <f>SUM(F5:F$8)</f>
        <v>8</v>
      </c>
    </row>
    <row r="6" spans="1:8" ht="15">
      <c r="A6" s="3">
        <v>5</v>
      </c>
      <c r="B6" s="23">
        <v>5815</v>
      </c>
      <c r="C6" s="23">
        <v>63</v>
      </c>
      <c r="D6" s="23">
        <v>4122</v>
      </c>
      <c r="E6" s="23">
        <v>984</v>
      </c>
      <c r="F6" s="23">
        <v>3</v>
      </c>
      <c r="G6" s="25">
        <f>SUM(E6:E$8)</f>
        <v>4365</v>
      </c>
      <c r="H6" s="25">
        <f>SUM(F6:F$8)</f>
        <v>3</v>
      </c>
    </row>
    <row r="7" spans="1:8" ht="15">
      <c r="A7" s="3">
        <v>6</v>
      </c>
      <c r="B7" s="23">
        <v>6486</v>
      </c>
      <c r="C7" s="23">
        <v>63</v>
      </c>
      <c r="D7" s="23">
        <v>3451</v>
      </c>
      <c r="E7" s="23">
        <v>671</v>
      </c>
      <c r="F7" s="23">
        <v>0</v>
      </c>
      <c r="G7" s="25">
        <f>SUM(E7:E$8)</f>
        <v>3381</v>
      </c>
      <c r="H7" s="25">
        <f>SUM(F7:F$8)</f>
        <v>0</v>
      </c>
    </row>
    <row r="8" spans="1:8" ht="15.75" thickBot="1">
      <c r="A8" s="4">
        <v>7</v>
      </c>
      <c r="B8" s="24">
        <v>9196</v>
      </c>
      <c r="C8" s="24">
        <v>63</v>
      </c>
      <c r="D8" s="24">
        <v>741</v>
      </c>
      <c r="E8" s="24">
        <v>2710</v>
      </c>
      <c r="F8" s="24"/>
      <c r="G8" s="25">
        <f>SUM(E8:E$8)</f>
        <v>2710</v>
      </c>
      <c r="H8" s="25">
        <f>SUM(F8:F$8)</f>
        <v>0</v>
      </c>
    </row>
    <row r="9" spans="1:8" ht="15">
      <c r="A9" s="26"/>
      <c r="B9" s="26"/>
      <c r="C9" s="26"/>
      <c r="D9" s="26"/>
      <c r="E9" s="26"/>
      <c r="F9" s="26"/>
      <c r="G9" s="26"/>
      <c r="H9" s="26"/>
    </row>
    <row r="10" spans="1:8" ht="15">
      <c r="A10" s="26"/>
      <c r="B10" s="26"/>
      <c r="C10" s="26"/>
      <c r="D10" s="26"/>
      <c r="E10" s="26"/>
      <c r="F10" s="26"/>
      <c r="G10" s="26"/>
      <c r="H10" s="26"/>
    </row>
    <row r="11" spans="1:8" ht="15">
      <c r="A11" s="3">
        <v>1</v>
      </c>
      <c r="B11" s="27">
        <f>B2/SUM($B2:$D2)</f>
        <v>0.0436</v>
      </c>
      <c r="C11" s="27">
        <f>C2/SUM($B2:$D2)</f>
        <v>0.0002</v>
      </c>
      <c r="D11" s="27">
        <f>D2/SUM($B2:$D2)</f>
        <v>0.9562</v>
      </c>
      <c r="E11" s="27"/>
      <c r="F11" s="27"/>
      <c r="G11" s="27"/>
      <c r="H11" s="27"/>
    </row>
    <row r="12" spans="1:8" ht="15">
      <c r="A12" s="3">
        <v>2</v>
      </c>
      <c r="B12" s="27">
        <f aca="true" t="shared" si="0" ref="B12:D17">B3/SUM($B3:$D3)</f>
        <v>0.1556</v>
      </c>
      <c r="C12" s="27">
        <f t="shared" si="0"/>
        <v>0.0016</v>
      </c>
      <c r="D12" s="27">
        <f t="shared" si="0"/>
        <v>0.8428</v>
      </c>
      <c r="E12" s="27">
        <f aca="true" t="shared" si="1" ref="E12:H17">E3/$D2</f>
        <v>0.1171303074670571</v>
      </c>
      <c r="F12" s="27">
        <f t="shared" si="1"/>
        <v>0.0014641288433382138</v>
      </c>
      <c r="G12" s="27">
        <f t="shared" si="1"/>
        <v>0.9161263334030537</v>
      </c>
      <c r="H12" s="27">
        <f t="shared" si="1"/>
        <v>0.006379418531687931</v>
      </c>
    </row>
    <row r="13" spans="1:8" ht="15">
      <c r="A13" s="3">
        <v>3</v>
      </c>
      <c r="B13" s="27">
        <f t="shared" si="0"/>
        <v>0.3404</v>
      </c>
      <c r="C13" s="27">
        <f t="shared" si="0"/>
        <v>0.0055</v>
      </c>
      <c r="D13" s="27">
        <f t="shared" si="0"/>
        <v>0.6541</v>
      </c>
      <c r="E13" s="27">
        <f t="shared" si="1"/>
        <v>0.21926910299003322</v>
      </c>
      <c r="F13" s="27">
        <f t="shared" si="1"/>
        <v>0.004627432368296156</v>
      </c>
      <c r="G13" s="27">
        <f t="shared" si="1"/>
        <v>0.9065021357380162</v>
      </c>
      <c r="H13" s="27">
        <f t="shared" si="1"/>
        <v>0.005576649264356906</v>
      </c>
    </row>
    <row r="14" spans="1:8" ht="15">
      <c r="A14" s="3">
        <v>4</v>
      </c>
      <c r="B14" s="27">
        <f t="shared" si="0"/>
        <v>0.4831</v>
      </c>
      <c r="C14" s="27">
        <f t="shared" si="0"/>
        <v>0.006</v>
      </c>
      <c r="D14" s="27">
        <f t="shared" si="0"/>
        <v>0.5109</v>
      </c>
      <c r="E14" s="27">
        <f t="shared" si="1"/>
        <v>0.2181623604953371</v>
      </c>
      <c r="F14" s="27">
        <f t="shared" si="1"/>
        <v>0.0007644091117566122</v>
      </c>
      <c r="G14" s="27">
        <f t="shared" si="1"/>
        <v>0.8854915150588595</v>
      </c>
      <c r="H14" s="27">
        <f t="shared" si="1"/>
        <v>0.0012230545788105794</v>
      </c>
    </row>
    <row r="15" spans="1:8" ht="15">
      <c r="A15" s="3">
        <v>5</v>
      </c>
      <c r="B15" s="27">
        <f t="shared" si="0"/>
        <v>0.5815</v>
      </c>
      <c r="C15" s="27">
        <f t="shared" si="0"/>
        <v>0.0063</v>
      </c>
      <c r="D15" s="27">
        <f t="shared" si="0"/>
        <v>0.4122</v>
      </c>
      <c r="E15" s="27">
        <f t="shared" si="1"/>
        <v>0.19260129183793306</v>
      </c>
      <c r="F15" s="27">
        <f t="shared" si="1"/>
        <v>0.0005871990604815032</v>
      </c>
      <c r="G15" s="27">
        <f t="shared" si="1"/>
        <v>0.8543746330005872</v>
      </c>
      <c r="H15" s="27">
        <f t="shared" si="1"/>
        <v>0.0005871990604815032</v>
      </c>
    </row>
    <row r="16" spans="1:8" ht="15">
      <c r="A16" s="3">
        <v>6</v>
      </c>
      <c r="B16" s="27">
        <f t="shared" si="0"/>
        <v>0.6486</v>
      </c>
      <c r="C16" s="27">
        <f t="shared" si="0"/>
        <v>0.0063</v>
      </c>
      <c r="D16" s="27">
        <f t="shared" si="0"/>
        <v>0.3451</v>
      </c>
      <c r="E16" s="27">
        <f t="shared" si="1"/>
        <v>0.16278505579815625</v>
      </c>
      <c r="F16" s="27">
        <f t="shared" si="1"/>
        <v>0</v>
      </c>
      <c r="G16" s="27">
        <f t="shared" si="1"/>
        <v>0.8202328966521106</v>
      </c>
      <c r="H16" s="27">
        <f t="shared" si="1"/>
        <v>0</v>
      </c>
    </row>
    <row r="17" spans="1:8" ht="15.75" thickBot="1">
      <c r="A17" s="4">
        <v>7</v>
      </c>
      <c r="B17" s="27">
        <f t="shared" si="0"/>
        <v>0.9196</v>
      </c>
      <c r="C17" s="27">
        <f t="shared" si="0"/>
        <v>0.0063</v>
      </c>
      <c r="D17" s="27">
        <f t="shared" si="0"/>
        <v>0.0741</v>
      </c>
      <c r="E17" s="27">
        <f t="shared" si="1"/>
        <v>0.7852796290930165</v>
      </c>
      <c r="F17" s="27"/>
      <c r="G17" s="27">
        <f t="shared" si="1"/>
        <v>0.7852796290930165</v>
      </c>
      <c r="H17" s="27"/>
    </row>
  </sheetData>
  <sheetProtection/>
  <printOptions/>
  <pageMargins left="0.75" right="0.75" top="1" bottom="1" header="0.5" footer="0.5"/>
  <pageSetup horizontalDpi="600" verticalDpi="600" orientation="portrait"/>
</worksheet>
</file>

<file path=xl/worksheets/sheet9.xml><?xml version="1.0" encoding="utf-8"?>
<worksheet xmlns="http://schemas.openxmlformats.org/spreadsheetml/2006/main" xmlns:r="http://schemas.openxmlformats.org/officeDocument/2006/relationships">
  <dimension ref="A1:H17"/>
  <sheetViews>
    <sheetView workbookViewId="0" topLeftCell="A1">
      <selection activeCell="F8" sqref="F8"/>
    </sheetView>
  </sheetViews>
  <sheetFormatPr defaultColWidth="8.8515625" defaultRowHeight="12.75"/>
  <cols>
    <col min="1" max="1" width="8.8515625" style="0" customWidth="1"/>
    <col min="2" max="3" width="10.421875" style="0" bestFit="1" customWidth="1"/>
  </cols>
  <sheetData>
    <row r="1" spans="1:8" ht="45.75" thickBot="1">
      <c r="A1" s="1" t="s">
        <v>0</v>
      </c>
      <c r="B1" s="2" t="s">
        <v>3</v>
      </c>
      <c r="C1" s="2" t="s">
        <v>4</v>
      </c>
      <c r="D1" s="2" t="s">
        <v>5</v>
      </c>
      <c r="E1" s="2" t="s">
        <v>8</v>
      </c>
      <c r="F1" s="2" t="s">
        <v>2</v>
      </c>
      <c r="G1" s="2" t="s">
        <v>6</v>
      </c>
      <c r="H1" s="2" t="s">
        <v>7</v>
      </c>
    </row>
    <row r="2" spans="1:8" ht="15">
      <c r="A2" s="3">
        <v>1</v>
      </c>
      <c r="B2" s="23">
        <v>920</v>
      </c>
      <c r="C2" s="23">
        <v>0</v>
      </c>
      <c r="D2" s="23">
        <v>9080</v>
      </c>
      <c r="E2" s="23"/>
      <c r="F2" s="23"/>
      <c r="G2" s="25"/>
      <c r="H2" s="25"/>
    </row>
    <row r="3" spans="1:8" ht="15">
      <c r="A3" s="3">
        <v>2</v>
      </c>
      <c r="B3" s="23">
        <v>3038</v>
      </c>
      <c r="C3" s="23">
        <v>2</v>
      </c>
      <c r="D3" s="23">
        <v>6960</v>
      </c>
      <c r="E3" s="23">
        <v>2118</v>
      </c>
      <c r="F3" s="23">
        <v>2</v>
      </c>
      <c r="G3" s="25">
        <f>SUM(E3:E$8)</f>
        <v>8895</v>
      </c>
      <c r="H3" s="25">
        <f>SUM(F3:F$8)</f>
        <v>9</v>
      </c>
    </row>
    <row r="4" spans="1:8" ht="15">
      <c r="A4" s="3">
        <v>3</v>
      </c>
      <c r="B4" s="23">
        <v>5684</v>
      </c>
      <c r="C4" s="23">
        <v>8</v>
      </c>
      <c r="D4" s="23">
        <v>4308</v>
      </c>
      <c r="E4" s="23">
        <v>2646</v>
      </c>
      <c r="F4" s="23">
        <v>6</v>
      </c>
      <c r="G4" s="25">
        <f>SUM(E4:E$8)</f>
        <v>6777</v>
      </c>
      <c r="H4" s="25">
        <f>SUM(F4:F$8)</f>
        <v>7</v>
      </c>
    </row>
    <row r="5" spans="1:8" ht="15">
      <c r="A5" s="3">
        <v>4</v>
      </c>
      <c r="B5" s="23">
        <v>7281</v>
      </c>
      <c r="C5" s="23">
        <v>9</v>
      </c>
      <c r="D5" s="23">
        <v>2710</v>
      </c>
      <c r="E5" s="23">
        <v>1597</v>
      </c>
      <c r="F5" s="23">
        <v>1</v>
      </c>
      <c r="G5" s="25">
        <f>SUM(E5:E$8)</f>
        <v>4131</v>
      </c>
      <c r="H5" s="25">
        <f>SUM(F5:F$8)</f>
        <v>1</v>
      </c>
    </row>
    <row r="6" spans="1:8" ht="15">
      <c r="A6" s="3">
        <v>5</v>
      </c>
      <c r="B6" s="23">
        <v>8176</v>
      </c>
      <c r="C6" s="23">
        <v>9</v>
      </c>
      <c r="D6" s="23">
        <v>1815</v>
      </c>
      <c r="E6" s="23">
        <v>895</v>
      </c>
      <c r="F6" s="23">
        <v>0</v>
      </c>
      <c r="G6" s="25">
        <f>SUM(E6:E$8)</f>
        <v>2534</v>
      </c>
      <c r="H6" s="25">
        <f>SUM(F6:F$8)</f>
        <v>0</v>
      </c>
    </row>
    <row r="7" spans="1:8" ht="15">
      <c r="A7" s="3">
        <v>6</v>
      </c>
      <c r="B7" s="23">
        <v>8604</v>
      </c>
      <c r="C7" s="23">
        <v>9</v>
      </c>
      <c r="D7" s="23">
        <v>1387</v>
      </c>
      <c r="E7" s="23">
        <v>428</v>
      </c>
      <c r="F7" s="23">
        <v>0</v>
      </c>
      <c r="G7" s="25">
        <f>SUM(E7:E$8)</f>
        <v>1639</v>
      </c>
      <c r="H7" s="25">
        <f>SUM(F7:F$8)</f>
        <v>0</v>
      </c>
    </row>
    <row r="8" spans="1:8" ht="15.75" thickBot="1">
      <c r="A8" s="4">
        <v>7</v>
      </c>
      <c r="B8" s="24">
        <v>9815</v>
      </c>
      <c r="C8" s="24">
        <v>9</v>
      </c>
      <c r="D8" s="24">
        <v>176</v>
      </c>
      <c r="E8" s="24">
        <v>1211</v>
      </c>
      <c r="F8" s="24"/>
      <c r="G8" s="25">
        <f>SUM(E8:E$8)</f>
        <v>1211</v>
      </c>
      <c r="H8" s="25">
        <f>SUM(F8:F$8)</f>
        <v>0</v>
      </c>
    </row>
    <row r="9" spans="1:8" ht="15">
      <c r="A9" s="26"/>
      <c r="B9" s="26"/>
      <c r="C9" s="26"/>
      <c r="D9" s="26"/>
      <c r="E9" s="26"/>
      <c r="F9" s="26"/>
      <c r="G9" s="26"/>
      <c r="H9" s="26"/>
    </row>
    <row r="10" spans="1:8" ht="15">
      <c r="A10" s="26"/>
      <c r="B10" s="26"/>
      <c r="C10" s="26"/>
      <c r="D10" s="26"/>
      <c r="E10" s="26"/>
      <c r="F10" s="26"/>
      <c r="G10" s="26"/>
      <c r="H10" s="26"/>
    </row>
    <row r="11" spans="1:8" ht="15">
      <c r="A11" s="3">
        <v>1</v>
      </c>
      <c r="B11" s="27">
        <f aca="true" t="shared" si="0" ref="B11:D15">B2/SUM($B2:$D2)</f>
        <v>0.092</v>
      </c>
      <c r="C11" s="27">
        <f t="shared" si="0"/>
        <v>0</v>
      </c>
      <c r="D11" s="27">
        <f t="shared" si="0"/>
        <v>0.908</v>
      </c>
      <c r="E11" s="27"/>
      <c r="F11" s="27"/>
      <c r="G11" s="27"/>
      <c r="H11" s="27"/>
    </row>
    <row r="12" spans="1:8" ht="15">
      <c r="A12" s="3">
        <v>2</v>
      </c>
      <c r="B12" s="27">
        <f t="shared" si="0"/>
        <v>0.3038</v>
      </c>
      <c r="C12" s="27">
        <f t="shared" si="0"/>
        <v>0.0002</v>
      </c>
      <c r="D12" s="27">
        <f t="shared" si="0"/>
        <v>0.696</v>
      </c>
      <c r="E12" s="27">
        <f aca="true" t="shared" si="1" ref="E12:H17">E3/$D2</f>
        <v>0.23325991189427311</v>
      </c>
      <c r="F12" s="27">
        <f t="shared" si="1"/>
        <v>0.00022026431718061675</v>
      </c>
      <c r="G12" s="27">
        <f t="shared" si="1"/>
        <v>0.9796255506607929</v>
      </c>
      <c r="H12" s="27">
        <f t="shared" si="1"/>
        <v>0.0009911894273127754</v>
      </c>
    </row>
    <row r="13" spans="1:8" ht="15">
      <c r="A13" s="3">
        <v>3</v>
      </c>
      <c r="B13" s="27">
        <f t="shared" si="0"/>
        <v>0.5684</v>
      </c>
      <c r="C13" s="27">
        <f t="shared" si="0"/>
        <v>0.0008</v>
      </c>
      <c r="D13" s="27">
        <f t="shared" si="0"/>
        <v>0.4308</v>
      </c>
      <c r="E13" s="27">
        <f t="shared" si="1"/>
        <v>0.38017241379310346</v>
      </c>
      <c r="F13" s="27">
        <f t="shared" si="1"/>
        <v>0.0008620689655172414</v>
      </c>
      <c r="G13" s="27">
        <f t="shared" si="1"/>
        <v>0.9737068965517242</v>
      </c>
      <c r="H13" s="27">
        <f t="shared" si="1"/>
        <v>0.0010057471264367816</v>
      </c>
    </row>
    <row r="14" spans="1:8" ht="15">
      <c r="A14" s="3">
        <v>4</v>
      </c>
      <c r="B14" s="27">
        <f t="shared" si="0"/>
        <v>0.7281</v>
      </c>
      <c r="C14" s="27">
        <f t="shared" si="0"/>
        <v>0.0009</v>
      </c>
      <c r="D14" s="27">
        <f t="shared" si="0"/>
        <v>0.271</v>
      </c>
      <c r="E14" s="27">
        <f t="shared" si="1"/>
        <v>0.37070566388115134</v>
      </c>
      <c r="F14" s="27">
        <f t="shared" si="1"/>
        <v>0.00023212627669452182</v>
      </c>
      <c r="G14" s="27">
        <f t="shared" si="1"/>
        <v>0.9589136490250696</v>
      </c>
      <c r="H14" s="27">
        <f t="shared" si="1"/>
        <v>0.00023212627669452182</v>
      </c>
    </row>
    <row r="15" spans="1:8" ht="15">
      <c r="A15" s="3">
        <v>5</v>
      </c>
      <c r="B15" s="27">
        <f t="shared" si="0"/>
        <v>0.8176</v>
      </c>
      <c r="C15" s="27">
        <f t="shared" si="0"/>
        <v>0.0009</v>
      </c>
      <c r="D15" s="27">
        <f t="shared" si="0"/>
        <v>0.1815</v>
      </c>
      <c r="E15" s="27">
        <f t="shared" si="1"/>
        <v>0.33025830258302585</v>
      </c>
      <c r="F15" s="27">
        <f t="shared" si="1"/>
        <v>0</v>
      </c>
      <c r="G15" s="27">
        <f t="shared" si="1"/>
        <v>0.9350553505535055</v>
      </c>
      <c r="H15" s="27">
        <f t="shared" si="1"/>
        <v>0</v>
      </c>
    </row>
    <row r="16" spans="1:8" ht="15">
      <c r="A16" s="3">
        <v>6</v>
      </c>
      <c r="B16" s="27">
        <f aca="true" t="shared" si="2" ref="B16:D17">B7/SUM($B7:$D7)</f>
        <v>0.8604</v>
      </c>
      <c r="C16" s="27">
        <f t="shared" si="2"/>
        <v>0.0009</v>
      </c>
      <c r="D16" s="27">
        <f t="shared" si="2"/>
        <v>0.1387</v>
      </c>
      <c r="E16" s="27">
        <f t="shared" si="1"/>
        <v>0.23581267217630855</v>
      </c>
      <c r="F16" s="27">
        <f t="shared" si="1"/>
        <v>0</v>
      </c>
      <c r="G16" s="27">
        <f t="shared" si="1"/>
        <v>0.9030303030303031</v>
      </c>
      <c r="H16" s="27">
        <f t="shared" si="1"/>
        <v>0</v>
      </c>
    </row>
    <row r="17" spans="1:8" ht="15.75" thickBot="1">
      <c r="A17" s="4">
        <v>7</v>
      </c>
      <c r="B17" s="27">
        <f t="shared" si="2"/>
        <v>0.9815</v>
      </c>
      <c r="C17" s="27">
        <f t="shared" si="2"/>
        <v>0.0009</v>
      </c>
      <c r="D17" s="27">
        <f t="shared" si="2"/>
        <v>0.0176</v>
      </c>
      <c r="E17" s="27">
        <f t="shared" si="1"/>
        <v>0.8731074260994953</v>
      </c>
      <c r="F17" s="27"/>
      <c r="G17" s="27">
        <f t="shared" si="1"/>
        <v>0.8731074260994953</v>
      </c>
      <c r="H17" s="27"/>
    </row>
  </sheetData>
  <sheetProtection/>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Stivers</dc:creator>
  <cp:keywords/>
  <dc:description/>
  <cp:lastModifiedBy>Shawn Andersson</cp:lastModifiedBy>
  <dcterms:created xsi:type="dcterms:W3CDTF">2008-05-26T19:55:31Z</dcterms:created>
  <dcterms:modified xsi:type="dcterms:W3CDTF">2014-02-03T17:55:03Z</dcterms:modified>
  <cp:category/>
  <cp:version/>
  <cp:contentType/>
  <cp:contentStatus/>
</cp:coreProperties>
</file>